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350"/>
  </bookViews>
  <sheets>
    <sheet name="General" sheetId="8" r:id="rId1"/>
    <sheet name="Class 1" sheetId="7" r:id="rId2"/>
    <sheet name="Class 2" sheetId="12" r:id="rId3"/>
    <sheet name="Class 3" sheetId="13" r:id="rId4"/>
    <sheet name="Class 4" sheetId="14" r:id="rId5"/>
  </sheets>
  <externalReferences>
    <externalReference r:id="rId6"/>
  </externalReferences>
  <definedNames>
    <definedName name="_xlnm.Print_Area" localSheetId="1">'Class 1'!$Q$1:$AY$58</definedName>
    <definedName name="_xlnm.Print_Area" localSheetId="2">'Class 2'!$Q$1:$AY$58</definedName>
    <definedName name="_xlnm.Print_Area" localSheetId="3">'Class 3'!$Q$1:$AY$58</definedName>
    <definedName name="_xlnm.Print_Area" localSheetId="4">'Class 4'!$Q$1:$AY$58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14" l="1"/>
  <c r="E105" i="14"/>
  <c r="F104" i="14"/>
  <c r="E104" i="14"/>
  <c r="F103" i="14"/>
  <c r="E103" i="14"/>
  <c r="F102" i="14"/>
  <c r="E102" i="14"/>
  <c r="F101" i="14"/>
  <c r="E101" i="14"/>
  <c r="F100" i="14"/>
  <c r="E100" i="14"/>
  <c r="F99" i="14"/>
  <c r="E99" i="14"/>
  <c r="F98" i="14"/>
  <c r="E98" i="14"/>
  <c r="F97" i="14"/>
  <c r="E97" i="14"/>
  <c r="F96" i="14"/>
  <c r="E96" i="14"/>
  <c r="F95" i="14"/>
  <c r="E95" i="14"/>
  <c r="F94" i="14"/>
  <c r="E94" i="14"/>
  <c r="F93" i="14"/>
  <c r="E93" i="14"/>
  <c r="F92" i="14"/>
  <c r="E92" i="14"/>
  <c r="F91" i="14"/>
  <c r="E91" i="14"/>
  <c r="F90" i="14"/>
  <c r="E90" i="14"/>
  <c r="F89" i="14"/>
  <c r="E89" i="14"/>
  <c r="F88" i="14"/>
  <c r="E88" i="14"/>
  <c r="F87" i="14"/>
  <c r="E87" i="14"/>
  <c r="F86" i="14"/>
  <c r="E86" i="14"/>
  <c r="F85" i="14"/>
  <c r="E85" i="14"/>
  <c r="F84" i="14"/>
  <c r="E84" i="14"/>
  <c r="F83" i="14"/>
  <c r="E83" i="14"/>
  <c r="F82" i="14"/>
  <c r="E82" i="14"/>
  <c r="F81" i="14"/>
  <c r="E81" i="14"/>
  <c r="F80" i="14"/>
  <c r="E80" i="14"/>
  <c r="F79" i="14"/>
  <c r="E79" i="14"/>
  <c r="F78" i="14"/>
  <c r="E78" i="14"/>
  <c r="F77" i="14"/>
  <c r="E77" i="14"/>
  <c r="F76" i="14"/>
  <c r="E76" i="14"/>
  <c r="F75" i="14"/>
  <c r="E75" i="14"/>
  <c r="F74" i="14"/>
  <c r="E74" i="14"/>
  <c r="F73" i="14"/>
  <c r="E73" i="14"/>
  <c r="F72" i="14"/>
  <c r="E72" i="14"/>
  <c r="F71" i="14"/>
  <c r="E71" i="14"/>
  <c r="F70" i="14"/>
  <c r="E70" i="14"/>
  <c r="F69" i="14"/>
  <c r="E69" i="14"/>
  <c r="F68" i="14"/>
  <c r="E68" i="14"/>
  <c r="F67" i="14"/>
  <c r="E67" i="14"/>
  <c r="F66" i="14"/>
  <c r="E66" i="14"/>
  <c r="F65" i="14"/>
  <c r="E65" i="14"/>
  <c r="F64" i="14"/>
  <c r="E64" i="14"/>
  <c r="F63" i="14"/>
  <c r="E63" i="14"/>
  <c r="F62" i="14"/>
  <c r="E62" i="14"/>
  <c r="F61" i="14"/>
  <c r="E61" i="14"/>
  <c r="F60" i="14"/>
  <c r="E60" i="14"/>
  <c r="F59" i="14"/>
  <c r="E59" i="14"/>
  <c r="F58" i="14"/>
  <c r="E58" i="14"/>
  <c r="F57" i="14"/>
  <c r="E57" i="14"/>
  <c r="F56" i="14"/>
  <c r="E56" i="14"/>
  <c r="F55" i="14"/>
  <c r="E55" i="14"/>
  <c r="F54" i="14"/>
  <c r="E54" i="14"/>
  <c r="F53" i="14"/>
  <c r="E53" i="14"/>
  <c r="F52" i="14"/>
  <c r="E52" i="14"/>
  <c r="F51" i="14"/>
  <c r="E51" i="14"/>
  <c r="F50" i="14"/>
  <c r="E50" i="14"/>
  <c r="F49" i="14"/>
  <c r="E49" i="14"/>
  <c r="F48" i="14"/>
  <c r="E48" i="14"/>
  <c r="F47" i="14"/>
  <c r="E47" i="14"/>
  <c r="F46" i="14"/>
  <c r="E46" i="14"/>
  <c r="F45" i="14"/>
  <c r="E45" i="14"/>
  <c r="F44" i="14"/>
  <c r="E44" i="14"/>
  <c r="F43" i="14"/>
  <c r="E43" i="14"/>
  <c r="F42" i="14"/>
  <c r="E42" i="14"/>
  <c r="F41" i="14"/>
  <c r="E41" i="14"/>
  <c r="F40" i="14"/>
  <c r="E40" i="14"/>
  <c r="F39" i="14"/>
  <c r="E39" i="14"/>
  <c r="F38" i="14"/>
  <c r="E38" i="14"/>
  <c r="F37" i="14"/>
  <c r="E37" i="14"/>
  <c r="F36" i="14"/>
  <c r="E36" i="14"/>
  <c r="F35" i="14"/>
  <c r="E35" i="14"/>
  <c r="F34" i="14"/>
  <c r="E34" i="14"/>
  <c r="F33" i="14"/>
  <c r="E33" i="14"/>
  <c r="F32" i="14"/>
  <c r="E32" i="14"/>
  <c r="F31" i="14"/>
  <c r="E31" i="14"/>
  <c r="F30" i="14"/>
  <c r="E30" i="14"/>
  <c r="F29" i="14"/>
  <c r="E29" i="14"/>
  <c r="F28" i="14"/>
  <c r="E28" i="14"/>
  <c r="F27" i="14"/>
  <c r="E27" i="14"/>
  <c r="F26" i="14"/>
  <c r="E26" i="14"/>
  <c r="F25" i="14"/>
  <c r="E25" i="14"/>
  <c r="F24" i="14"/>
  <c r="E24" i="14"/>
  <c r="F23" i="14"/>
  <c r="E23" i="14"/>
  <c r="F22" i="14"/>
  <c r="E22" i="14"/>
  <c r="F21" i="14"/>
  <c r="E21" i="14"/>
  <c r="F20" i="14"/>
  <c r="E20" i="14"/>
  <c r="F19" i="14"/>
  <c r="E19" i="14"/>
  <c r="F18" i="14"/>
  <c r="E18" i="14"/>
  <c r="F17" i="14"/>
  <c r="E17" i="14"/>
  <c r="F16" i="14"/>
  <c r="E16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F8" i="14"/>
  <c r="E8" i="14"/>
  <c r="F7" i="14"/>
  <c r="E7" i="14"/>
  <c r="F6" i="14"/>
  <c r="E6" i="14"/>
  <c r="F105" i="13"/>
  <c r="E105" i="13"/>
  <c r="F104" i="13"/>
  <c r="E104" i="13"/>
  <c r="F103" i="13"/>
  <c r="E103" i="13"/>
  <c r="F102" i="13"/>
  <c r="E102" i="13"/>
  <c r="F101" i="13"/>
  <c r="E101" i="13"/>
  <c r="F100" i="13"/>
  <c r="E100" i="13"/>
  <c r="F99" i="13"/>
  <c r="E99" i="13"/>
  <c r="F98" i="13"/>
  <c r="E98" i="13"/>
  <c r="F97" i="13"/>
  <c r="E97" i="13"/>
  <c r="F96" i="13"/>
  <c r="E96" i="13"/>
  <c r="F95" i="13"/>
  <c r="E95" i="13"/>
  <c r="F94" i="13"/>
  <c r="E94" i="13"/>
  <c r="F93" i="13"/>
  <c r="E93" i="13"/>
  <c r="F92" i="13"/>
  <c r="E92" i="13"/>
  <c r="F91" i="13"/>
  <c r="E91" i="13"/>
  <c r="F90" i="13"/>
  <c r="E90" i="13"/>
  <c r="F89" i="13"/>
  <c r="E89" i="13"/>
  <c r="F88" i="13"/>
  <c r="E88" i="13"/>
  <c r="F87" i="13"/>
  <c r="E87" i="13"/>
  <c r="F86" i="13"/>
  <c r="E86" i="13"/>
  <c r="F85" i="13"/>
  <c r="E85" i="13"/>
  <c r="F84" i="13"/>
  <c r="E84" i="13"/>
  <c r="F83" i="13"/>
  <c r="E83" i="13"/>
  <c r="F82" i="13"/>
  <c r="E82" i="13"/>
  <c r="F81" i="13"/>
  <c r="E81" i="13"/>
  <c r="F80" i="13"/>
  <c r="E80" i="13"/>
  <c r="F79" i="13"/>
  <c r="E79" i="13"/>
  <c r="F78" i="13"/>
  <c r="E78" i="13"/>
  <c r="F77" i="13"/>
  <c r="E77" i="13"/>
  <c r="F76" i="13"/>
  <c r="E76" i="13"/>
  <c r="F75" i="13"/>
  <c r="E75" i="13"/>
  <c r="F74" i="13"/>
  <c r="E74" i="13"/>
  <c r="F73" i="13"/>
  <c r="E73" i="13"/>
  <c r="F72" i="13"/>
  <c r="E72" i="13"/>
  <c r="F71" i="13"/>
  <c r="E71" i="13"/>
  <c r="F70" i="13"/>
  <c r="E70" i="13"/>
  <c r="F69" i="13"/>
  <c r="E69" i="13"/>
  <c r="F68" i="13"/>
  <c r="E68" i="13"/>
  <c r="F67" i="13"/>
  <c r="E67" i="13"/>
  <c r="F66" i="13"/>
  <c r="E66" i="13"/>
  <c r="F65" i="13"/>
  <c r="E65" i="13"/>
  <c r="F64" i="13"/>
  <c r="E64" i="13"/>
  <c r="F63" i="13"/>
  <c r="E63" i="13"/>
  <c r="F62" i="13"/>
  <c r="E62" i="13"/>
  <c r="F61" i="13"/>
  <c r="E61" i="13"/>
  <c r="F60" i="13"/>
  <c r="E60" i="13"/>
  <c r="F59" i="13"/>
  <c r="E59" i="13"/>
  <c r="F58" i="13"/>
  <c r="E58" i="13"/>
  <c r="F57" i="13"/>
  <c r="E57" i="13"/>
  <c r="F56" i="13"/>
  <c r="E56" i="13"/>
  <c r="F55" i="13"/>
  <c r="E55" i="13"/>
  <c r="F54" i="13"/>
  <c r="E54" i="13"/>
  <c r="F53" i="13"/>
  <c r="E53" i="13"/>
  <c r="F52" i="13"/>
  <c r="E52" i="13"/>
  <c r="F51" i="13"/>
  <c r="E51" i="13"/>
  <c r="F50" i="13"/>
  <c r="E50" i="13"/>
  <c r="F49" i="13"/>
  <c r="E49" i="13"/>
  <c r="F48" i="13"/>
  <c r="E48" i="13"/>
  <c r="F47" i="13"/>
  <c r="E47" i="13"/>
  <c r="F46" i="13"/>
  <c r="E46" i="13"/>
  <c r="F45" i="13"/>
  <c r="E45" i="13"/>
  <c r="F44" i="13"/>
  <c r="E44" i="13"/>
  <c r="F43" i="13"/>
  <c r="E43" i="13"/>
  <c r="F42" i="13"/>
  <c r="E42" i="13"/>
  <c r="F41" i="13"/>
  <c r="E41" i="13"/>
  <c r="F40" i="13"/>
  <c r="E40" i="13"/>
  <c r="F39" i="13"/>
  <c r="E39" i="13"/>
  <c r="F38" i="13"/>
  <c r="E38" i="13"/>
  <c r="F37" i="13"/>
  <c r="E37" i="13"/>
  <c r="F36" i="13"/>
  <c r="E36" i="13"/>
  <c r="F35" i="13"/>
  <c r="E35" i="13"/>
  <c r="F34" i="13"/>
  <c r="E34" i="13"/>
  <c r="F33" i="13"/>
  <c r="E33" i="13"/>
  <c r="F32" i="13"/>
  <c r="E32" i="13"/>
  <c r="F31" i="13"/>
  <c r="E31" i="13"/>
  <c r="F30" i="13"/>
  <c r="E30" i="13"/>
  <c r="F29" i="13"/>
  <c r="E29" i="13"/>
  <c r="F28" i="13"/>
  <c r="E28" i="13"/>
  <c r="F27" i="13"/>
  <c r="E27" i="13"/>
  <c r="F26" i="13"/>
  <c r="E26" i="13"/>
  <c r="F25" i="13"/>
  <c r="E25" i="13"/>
  <c r="F24" i="13"/>
  <c r="E24" i="13"/>
  <c r="F23" i="13"/>
  <c r="E23" i="13"/>
  <c r="F22" i="13"/>
  <c r="E22" i="13"/>
  <c r="F21" i="13"/>
  <c r="E21" i="13"/>
  <c r="F20" i="13"/>
  <c r="E20" i="13"/>
  <c r="F19" i="13"/>
  <c r="E19" i="13"/>
  <c r="F18" i="13"/>
  <c r="E18" i="13"/>
  <c r="F17" i="13"/>
  <c r="E17" i="13"/>
  <c r="F16" i="13"/>
  <c r="E16" i="13"/>
  <c r="F15" i="13"/>
  <c r="E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F6" i="13"/>
  <c r="E6" i="13"/>
  <c r="F105" i="12"/>
  <c r="E105" i="12"/>
  <c r="F104" i="12"/>
  <c r="E104" i="12"/>
  <c r="F103" i="12"/>
  <c r="E103" i="12"/>
  <c r="F102" i="12"/>
  <c r="E102" i="12"/>
  <c r="F101" i="12"/>
  <c r="E101" i="12"/>
  <c r="F100" i="12"/>
  <c r="E100" i="12"/>
  <c r="F99" i="12"/>
  <c r="E99" i="12"/>
  <c r="F98" i="12"/>
  <c r="E98" i="12"/>
  <c r="F97" i="12"/>
  <c r="E97" i="12"/>
  <c r="F96" i="12"/>
  <c r="E96" i="12"/>
  <c r="F95" i="12"/>
  <c r="E95" i="12"/>
  <c r="F94" i="12"/>
  <c r="E94" i="12"/>
  <c r="F93" i="12"/>
  <c r="E93" i="12"/>
  <c r="F92" i="12"/>
  <c r="E92" i="12"/>
  <c r="F91" i="12"/>
  <c r="E91" i="12"/>
  <c r="F90" i="12"/>
  <c r="E90" i="12"/>
  <c r="F89" i="12"/>
  <c r="E89" i="12"/>
  <c r="F88" i="12"/>
  <c r="E88" i="12"/>
  <c r="F87" i="12"/>
  <c r="E87" i="12"/>
  <c r="F86" i="12"/>
  <c r="E86" i="12"/>
  <c r="F85" i="12"/>
  <c r="E85" i="12"/>
  <c r="F84" i="12"/>
  <c r="E84" i="12"/>
  <c r="F83" i="12"/>
  <c r="E83" i="12"/>
  <c r="F82" i="12"/>
  <c r="E82" i="12"/>
  <c r="F81" i="12"/>
  <c r="E81" i="12"/>
  <c r="F80" i="12"/>
  <c r="E80" i="12"/>
  <c r="F79" i="12"/>
  <c r="E79" i="12"/>
  <c r="F78" i="12"/>
  <c r="E78" i="12"/>
  <c r="F77" i="12"/>
  <c r="E77" i="12"/>
  <c r="F76" i="12"/>
  <c r="E76" i="12"/>
  <c r="F75" i="12"/>
  <c r="E75" i="12"/>
  <c r="F74" i="12"/>
  <c r="E74" i="12"/>
  <c r="F73" i="12"/>
  <c r="E73" i="12"/>
  <c r="F72" i="12"/>
  <c r="E72" i="12"/>
  <c r="F71" i="12"/>
  <c r="E71" i="12"/>
  <c r="F70" i="12"/>
  <c r="E70" i="12"/>
  <c r="F69" i="12"/>
  <c r="E69" i="12"/>
  <c r="F68" i="12"/>
  <c r="E68" i="12"/>
  <c r="F67" i="12"/>
  <c r="E67" i="12"/>
  <c r="F66" i="12"/>
  <c r="E66" i="12"/>
  <c r="F65" i="12"/>
  <c r="E65" i="12"/>
  <c r="F64" i="12"/>
  <c r="E64" i="12"/>
  <c r="F63" i="12"/>
  <c r="E63" i="12"/>
  <c r="F62" i="12"/>
  <c r="E62" i="12"/>
  <c r="F61" i="12"/>
  <c r="E61" i="12"/>
  <c r="F60" i="12"/>
  <c r="E60" i="12"/>
  <c r="F59" i="12"/>
  <c r="E59" i="12"/>
  <c r="F58" i="12"/>
  <c r="E58" i="12"/>
  <c r="F57" i="12"/>
  <c r="E57" i="12"/>
  <c r="F56" i="12"/>
  <c r="E56" i="12"/>
  <c r="F55" i="12"/>
  <c r="E55" i="12"/>
  <c r="F54" i="12"/>
  <c r="E54" i="12"/>
  <c r="F53" i="12"/>
  <c r="E53" i="12"/>
  <c r="F52" i="12"/>
  <c r="E52" i="12"/>
  <c r="F51" i="12"/>
  <c r="E51" i="12"/>
  <c r="F50" i="12"/>
  <c r="E50" i="12"/>
  <c r="F49" i="12"/>
  <c r="E49" i="12"/>
  <c r="F48" i="12"/>
  <c r="E48" i="12"/>
  <c r="F47" i="12"/>
  <c r="E47" i="12"/>
  <c r="F46" i="12"/>
  <c r="E46" i="12"/>
  <c r="F45" i="12"/>
  <c r="E45" i="12"/>
  <c r="F44" i="12"/>
  <c r="E44" i="12"/>
  <c r="F43" i="12"/>
  <c r="E43" i="12"/>
  <c r="F42" i="12"/>
  <c r="E42" i="12"/>
  <c r="F41" i="12"/>
  <c r="E41" i="12"/>
  <c r="F40" i="12"/>
  <c r="E40" i="12"/>
  <c r="F39" i="12"/>
  <c r="E39" i="12"/>
  <c r="F38" i="12"/>
  <c r="E38" i="12"/>
  <c r="F37" i="12"/>
  <c r="E37" i="12"/>
  <c r="F36" i="12"/>
  <c r="E36" i="12"/>
  <c r="F35" i="12"/>
  <c r="E35" i="12"/>
  <c r="F34" i="12"/>
  <c r="E34" i="12"/>
  <c r="F33" i="12"/>
  <c r="E33" i="12"/>
  <c r="F32" i="12"/>
  <c r="E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F6" i="12"/>
  <c r="E6" i="12"/>
  <c r="F105" i="7"/>
  <c r="E105" i="7"/>
  <c r="F104" i="7"/>
  <c r="E104" i="7"/>
  <c r="F103" i="7"/>
  <c r="E103" i="7"/>
  <c r="F102" i="7"/>
  <c r="E102" i="7"/>
  <c r="F101" i="7"/>
  <c r="E101" i="7"/>
  <c r="F100" i="7"/>
  <c r="E100" i="7"/>
  <c r="F99" i="7"/>
  <c r="E99" i="7"/>
  <c r="F98" i="7"/>
  <c r="E98" i="7"/>
  <c r="F97" i="7"/>
  <c r="E97" i="7"/>
  <c r="F96" i="7"/>
  <c r="E96" i="7"/>
  <c r="F95" i="7"/>
  <c r="E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F61" i="7"/>
  <c r="E61" i="7"/>
  <c r="F60" i="7"/>
  <c r="E60" i="7"/>
  <c r="F59" i="7"/>
  <c r="E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9" i="7"/>
  <c r="E49" i="7"/>
  <c r="F48" i="7"/>
  <c r="E48" i="7"/>
  <c r="F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F37" i="7"/>
  <c r="E37" i="7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AA5" i="14" l="1"/>
  <c r="AA5" i="13"/>
  <c r="AA5" i="12"/>
  <c r="V155" i="14"/>
  <c r="V154" i="14"/>
  <c r="V153" i="14"/>
  <c r="V152" i="14"/>
  <c r="V151" i="14"/>
  <c r="V150" i="14"/>
  <c r="V149" i="14"/>
  <c r="V148" i="14"/>
  <c r="V147" i="14"/>
  <c r="V146" i="14"/>
  <c r="V145" i="14"/>
  <c r="V144" i="14"/>
  <c r="V143" i="14"/>
  <c r="V142" i="14"/>
  <c r="V141" i="14"/>
  <c r="V140" i="14"/>
  <c r="V139" i="14"/>
  <c r="V138" i="14"/>
  <c r="V137" i="14"/>
  <c r="V136" i="14"/>
  <c r="V135" i="14"/>
  <c r="V134" i="14"/>
  <c r="V133" i="14"/>
  <c r="AD113" i="14"/>
  <c r="C106" i="14"/>
  <c r="BF105" i="14"/>
  <c r="H105" i="14"/>
  <c r="BE105" i="14"/>
  <c r="BD105" i="14"/>
  <c r="B105" i="14"/>
  <c r="BC105" i="14" s="1"/>
  <c r="BF104" i="14"/>
  <c r="BE104" i="14"/>
  <c r="H104" i="14"/>
  <c r="BD104" i="14"/>
  <c r="B104" i="14"/>
  <c r="BC104" i="14" s="1"/>
  <c r="BF103" i="14"/>
  <c r="H103" i="14"/>
  <c r="BE103" i="14"/>
  <c r="BD103" i="14"/>
  <c r="B103" i="14"/>
  <c r="BC103" i="14" s="1"/>
  <c r="BF102" i="14"/>
  <c r="BE102" i="14"/>
  <c r="H102" i="14"/>
  <c r="BD102" i="14"/>
  <c r="B102" i="14"/>
  <c r="BC102" i="14" s="1"/>
  <c r="BF101" i="14"/>
  <c r="H101" i="14"/>
  <c r="BE101" i="14"/>
  <c r="BD101" i="14"/>
  <c r="B101" i="14"/>
  <c r="BC101" i="14" s="1"/>
  <c r="BF100" i="14"/>
  <c r="BE100" i="14"/>
  <c r="H100" i="14"/>
  <c r="BD100" i="14"/>
  <c r="B100" i="14"/>
  <c r="BC100" i="14" s="1"/>
  <c r="BF99" i="14"/>
  <c r="H99" i="14"/>
  <c r="BE99" i="14"/>
  <c r="BD99" i="14"/>
  <c r="B99" i="14"/>
  <c r="BC99" i="14" s="1"/>
  <c r="BF98" i="14"/>
  <c r="BE98" i="14"/>
  <c r="H98" i="14"/>
  <c r="BD98" i="14"/>
  <c r="B98" i="14"/>
  <c r="BC98" i="14" s="1"/>
  <c r="BF97" i="14"/>
  <c r="H97" i="14"/>
  <c r="BE97" i="14"/>
  <c r="BD97" i="14"/>
  <c r="B97" i="14"/>
  <c r="BC97" i="14" s="1"/>
  <c r="BF96" i="14"/>
  <c r="BE96" i="14"/>
  <c r="H96" i="14"/>
  <c r="BD96" i="14"/>
  <c r="B96" i="14"/>
  <c r="BC96" i="14" s="1"/>
  <c r="BF95" i="14"/>
  <c r="H95" i="14"/>
  <c r="BE95" i="14"/>
  <c r="BD95" i="14"/>
  <c r="B95" i="14"/>
  <c r="BC95" i="14" s="1"/>
  <c r="BF94" i="14"/>
  <c r="BE94" i="14"/>
  <c r="H94" i="14"/>
  <c r="BD94" i="14"/>
  <c r="B94" i="14"/>
  <c r="BC94" i="14" s="1"/>
  <c r="BF93" i="14"/>
  <c r="H93" i="14"/>
  <c r="BE93" i="14"/>
  <c r="BD93" i="14"/>
  <c r="B93" i="14"/>
  <c r="BC93" i="14" s="1"/>
  <c r="BF92" i="14"/>
  <c r="BE92" i="14"/>
  <c r="H92" i="14"/>
  <c r="BD92" i="14"/>
  <c r="B92" i="14"/>
  <c r="BC92" i="14" s="1"/>
  <c r="BF91" i="14"/>
  <c r="H91" i="14"/>
  <c r="BE91" i="14"/>
  <c r="BD91" i="14"/>
  <c r="B91" i="14"/>
  <c r="BC91" i="14" s="1"/>
  <c r="BF90" i="14"/>
  <c r="BE90" i="14"/>
  <c r="H90" i="14"/>
  <c r="BD90" i="14"/>
  <c r="B90" i="14"/>
  <c r="BC90" i="14" s="1"/>
  <c r="BF89" i="14"/>
  <c r="H89" i="14"/>
  <c r="BE89" i="14"/>
  <c r="BD89" i="14"/>
  <c r="B89" i="14"/>
  <c r="BC89" i="14" s="1"/>
  <c r="BF88" i="14"/>
  <c r="BE88" i="14"/>
  <c r="H88" i="14"/>
  <c r="BD88" i="14"/>
  <c r="B88" i="14"/>
  <c r="BC88" i="14" s="1"/>
  <c r="BF87" i="14"/>
  <c r="H87" i="14"/>
  <c r="BE87" i="14"/>
  <c r="BD87" i="14"/>
  <c r="B87" i="14"/>
  <c r="BC87" i="14" s="1"/>
  <c r="BF86" i="14"/>
  <c r="BE86" i="14"/>
  <c r="H86" i="14"/>
  <c r="BD86" i="14"/>
  <c r="B86" i="14"/>
  <c r="BC86" i="14" s="1"/>
  <c r="BF85" i="14"/>
  <c r="H85" i="14"/>
  <c r="BE85" i="14"/>
  <c r="BD85" i="14"/>
  <c r="B85" i="14"/>
  <c r="BC85" i="14" s="1"/>
  <c r="BF84" i="14"/>
  <c r="BE84" i="14"/>
  <c r="H84" i="14"/>
  <c r="BD84" i="14"/>
  <c r="B84" i="14"/>
  <c r="BC84" i="14" s="1"/>
  <c r="BF83" i="14"/>
  <c r="BC83" i="14"/>
  <c r="H83" i="14"/>
  <c r="BE83" i="14"/>
  <c r="BD83" i="14"/>
  <c r="B83" i="14"/>
  <c r="BF82" i="14"/>
  <c r="BE82" i="14"/>
  <c r="H82" i="14"/>
  <c r="BD82" i="14"/>
  <c r="B82" i="14"/>
  <c r="BC82" i="14" s="1"/>
  <c r="BF81" i="14"/>
  <c r="H81" i="14"/>
  <c r="BE81" i="14"/>
  <c r="BD81" i="14"/>
  <c r="B81" i="14"/>
  <c r="BC81" i="14" s="1"/>
  <c r="BF80" i="14"/>
  <c r="BE80" i="14"/>
  <c r="H80" i="14"/>
  <c r="BD80" i="14"/>
  <c r="B80" i="14"/>
  <c r="BC80" i="14" s="1"/>
  <c r="BF79" i="14"/>
  <c r="H79" i="14"/>
  <c r="BE79" i="14"/>
  <c r="BD79" i="14"/>
  <c r="B79" i="14"/>
  <c r="BC79" i="14" s="1"/>
  <c r="BF78" i="14"/>
  <c r="BE78" i="14"/>
  <c r="H78" i="14"/>
  <c r="BD78" i="14"/>
  <c r="B78" i="14"/>
  <c r="BC78" i="14" s="1"/>
  <c r="BF77" i="14"/>
  <c r="H77" i="14"/>
  <c r="BE77" i="14"/>
  <c r="BD77" i="14"/>
  <c r="B77" i="14"/>
  <c r="BC77" i="14" s="1"/>
  <c r="BF76" i="14"/>
  <c r="BE76" i="14"/>
  <c r="H76" i="14"/>
  <c r="BD76" i="14"/>
  <c r="B76" i="14"/>
  <c r="BC76" i="14" s="1"/>
  <c r="BF75" i="14"/>
  <c r="H75" i="14"/>
  <c r="BE75" i="14"/>
  <c r="BD75" i="14"/>
  <c r="B75" i="14"/>
  <c r="BC75" i="14" s="1"/>
  <c r="BF74" i="14"/>
  <c r="BE74" i="14"/>
  <c r="H74" i="14"/>
  <c r="BD74" i="14"/>
  <c r="B74" i="14"/>
  <c r="BC74" i="14" s="1"/>
  <c r="BF73" i="14"/>
  <c r="H73" i="14"/>
  <c r="BE73" i="14"/>
  <c r="BD73" i="14"/>
  <c r="B73" i="14"/>
  <c r="BC73" i="14" s="1"/>
  <c r="BF72" i="14"/>
  <c r="BE72" i="14"/>
  <c r="H72" i="14"/>
  <c r="BD72" i="14"/>
  <c r="B72" i="14"/>
  <c r="BC72" i="14" s="1"/>
  <c r="BF71" i="14"/>
  <c r="H71" i="14"/>
  <c r="BE71" i="14"/>
  <c r="BD71" i="14"/>
  <c r="B71" i="14"/>
  <c r="BC71" i="14" s="1"/>
  <c r="BF70" i="14"/>
  <c r="BE70" i="14"/>
  <c r="H70" i="14"/>
  <c r="BD70" i="14"/>
  <c r="B70" i="14"/>
  <c r="BC70" i="14" s="1"/>
  <c r="BF69" i="14"/>
  <c r="H69" i="14"/>
  <c r="BE69" i="14"/>
  <c r="BD69" i="14"/>
  <c r="B69" i="14"/>
  <c r="BC69" i="14" s="1"/>
  <c r="BF68" i="14"/>
  <c r="BE68" i="14"/>
  <c r="BC68" i="14"/>
  <c r="K68" i="14"/>
  <c r="H68" i="14"/>
  <c r="BD68" i="14"/>
  <c r="B68" i="14"/>
  <c r="BF67" i="14"/>
  <c r="BD67" i="14"/>
  <c r="K67" i="14"/>
  <c r="H67" i="14"/>
  <c r="BE67" i="14"/>
  <c r="B67" i="14"/>
  <c r="BC67" i="14" s="1"/>
  <c r="BF66" i="14"/>
  <c r="H66" i="14"/>
  <c r="BE66" i="14"/>
  <c r="BD66" i="14"/>
  <c r="B66" i="14"/>
  <c r="BC66" i="14" s="1"/>
  <c r="BF65" i="14"/>
  <c r="BE65" i="14"/>
  <c r="BC65" i="14"/>
  <c r="H65" i="14"/>
  <c r="BD65" i="14"/>
  <c r="B65" i="14"/>
  <c r="BF64" i="14"/>
  <c r="BD64" i="14"/>
  <c r="M64" i="14"/>
  <c r="K64" i="14"/>
  <c r="H64" i="14"/>
  <c r="BE64" i="14"/>
  <c r="B64" i="14"/>
  <c r="BC64" i="14" s="1"/>
  <c r="BF63" i="14"/>
  <c r="BE63" i="14"/>
  <c r="BC63" i="14"/>
  <c r="K63" i="14"/>
  <c r="H63" i="14"/>
  <c r="BD63" i="14"/>
  <c r="B63" i="14"/>
  <c r="BF62" i="14"/>
  <c r="BD62" i="14"/>
  <c r="H62" i="14"/>
  <c r="BE62" i="14"/>
  <c r="B62" i="14"/>
  <c r="BC62" i="14" s="1"/>
  <c r="BF61" i="14"/>
  <c r="BD61" i="14"/>
  <c r="H61" i="14"/>
  <c r="BE61" i="14"/>
  <c r="B61" i="14"/>
  <c r="BC61" i="14" s="1"/>
  <c r="BF60" i="14"/>
  <c r="BC60" i="14"/>
  <c r="M60" i="14"/>
  <c r="K60" i="14"/>
  <c r="H60" i="14"/>
  <c r="BE60" i="14"/>
  <c r="BD60" i="14"/>
  <c r="B60" i="14"/>
  <c r="BF59" i="14"/>
  <c r="BE59" i="14"/>
  <c r="BD59" i="14"/>
  <c r="K59" i="14"/>
  <c r="H59" i="14"/>
  <c r="B59" i="14"/>
  <c r="BC59" i="14" s="1"/>
  <c r="BF58" i="14"/>
  <c r="H58" i="14"/>
  <c r="BE58" i="14"/>
  <c r="BD58" i="14"/>
  <c r="B58" i="14"/>
  <c r="BC58" i="14" s="1"/>
  <c r="BF57" i="14"/>
  <c r="BC57" i="14"/>
  <c r="H57" i="14"/>
  <c r="BE57" i="14"/>
  <c r="BD57" i="14"/>
  <c r="B57" i="14"/>
  <c r="BF56" i="14"/>
  <c r="M56" i="14"/>
  <c r="K56" i="14"/>
  <c r="H56" i="14"/>
  <c r="BE56" i="14"/>
  <c r="BD56" i="14"/>
  <c r="B56" i="14"/>
  <c r="BC56" i="14" s="1"/>
  <c r="BF55" i="14"/>
  <c r="BE55" i="14"/>
  <c r="BC55" i="14"/>
  <c r="K55" i="14"/>
  <c r="H55" i="14"/>
  <c r="BD55" i="14"/>
  <c r="B55" i="14"/>
  <c r="BF54" i="14"/>
  <c r="BD54" i="14"/>
  <c r="H54" i="14"/>
  <c r="BE54" i="14"/>
  <c r="B54" i="14"/>
  <c r="BC54" i="14" s="1"/>
  <c r="BF53" i="14"/>
  <c r="BD53" i="14"/>
  <c r="H53" i="14"/>
  <c r="BE53" i="14"/>
  <c r="B53" i="14"/>
  <c r="BC53" i="14" s="1"/>
  <c r="BF52" i="14"/>
  <c r="BE52" i="14"/>
  <c r="BC52" i="14"/>
  <c r="K52" i="14"/>
  <c r="H52" i="14"/>
  <c r="BD52" i="14"/>
  <c r="B52" i="14"/>
  <c r="BF51" i="14"/>
  <c r="BD51" i="14"/>
  <c r="BC51" i="14"/>
  <c r="T51" i="14"/>
  <c r="K51" i="14"/>
  <c r="H51" i="14"/>
  <c r="BE51" i="14"/>
  <c r="B51" i="14"/>
  <c r="BF50" i="14"/>
  <c r="T50" i="14"/>
  <c r="H50" i="14"/>
  <c r="BE50" i="14"/>
  <c r="BD50" i="14"/>
  <c r="B50" i="14"/>
  <c r="BC50" i="14" s="1"/>
  <c r="BF49" i="14"/>
  <c r="BE49" i="14"/>
  <c r="BC49" i="14"/>
  <c r="H49" i="14"/>
  <c r="BD49" i="14"/>
  <c r="B49" i="14"/>
  <c r="BF48" i="14"/>
  <c r="AD48" i="14"/>
  <c r="AC48" i="14"/>
  <c r="K48" i="14"/>
  <c r="H48" i="14"/>
  <c r="BE48" i="14"/>
  <c r="BD48" i="14"/>
  <c r="B48" i="14"/>
  <c r="BC48" i="14" s="1"/>
  <c r="BF47" i="14"/>
  <c r="BE47" i="14"/>
  <c r="BD47" i="14"/>
  <c r="AD47" i="14"/>
  <c r="AC47" i="14"/>
  <c r="K47" i="14"/>
  <c r="H47" i="14"/>
  <c r="B47" i="14"/>
  <c r="BC47" i="14" s="1"/>
  <c r="BF46" i="14"/>
  <c r="H46" i="14"/>
  <c r="BE46" i="14"/>
  <c r="BD46" i="14"/>
  <c r="B46" i="14"/>
  <c r="BC46" i="14" s="1"/>
  <c r="BF45" i="14"/>
  <c r="BE45" i="14"/>
  <c r="BC45" i="14"/>
  <c r="T45" i="14"/>
  <c r="H45" i="14"/>
  <c r="BD45" i="14"/>
  <c r="B45" i="14"/>
  <c r="BF44" i="14"/>
  <c r="BD44" i="14"/>
  <c r="BC44" i="14"/>
  <c r="T44" i="14"/>
  <c r="K44" i="14"/>
  <c r="H44" i="14"/>
  <c r="BE44" i="14"/>
  <c r="B44" i="14"/>
  <c r="BF43" i="14"/>
  <c r="M43" i="14"/>
  <c r="K43" i="14"/>
  <c r="H43" i="14"/>
  <c r="BE43" i="14"/>
  <c r="BD43" i="14"/>
  <c r="B43" i="14"/>
  <c r="BC43" i="14" s="1"/>
  <c r="BF42" i="14"/>
  <c r="AM42" i="14"/>
  <c r="AN42" i="14" s="1"/>
  <c r="AL42" i="14"/>
  <c r="H42" i="14"/>
  <c r="BE42" i="14"/>
  <c r="BD42" i="14"/>
  <c r="B42" i="14"/>
  <c r="BC42" i="14" s="1"/>
  <c r="BF41" i="14"/>
  <c r="AM41" i="14"/>
  <c r="AN41" i="14" s="1"/>
  <c r="AL41" i="14"/>
  <c r="H41" i="14"/>
  <c r="BE41" i="14"/>
  <c r="BD41" i="14"/>
  <c r="B41" i="14"/>
  <c r="BC41" i="14" s="1"/>
  <c r="BF40" i="14"/>
  <c r="BE40" i="14"/>
  <c r="BC40" i="14"/>
  <c r="L40" i="14"/>
  <c r="K40" i="14"/>
  <c r="H40" i="14"/>
  <c r="BD40" i="14"/>
  <c r="B40" i="14"/>
  <c r="BF39" i="14"/>
  <c r="BD39" i="14"/>
  <c r="T39" i="14"/>
  <c r="K39" i="14"/>
  <c r="H39" i="14"/>
  <c r="BE39" i="14"/>
  <c r="B39" i="14"/>
  <c r="BC39" i="14" s="1"/>
  <c r="BF38" i="14"/>
  <c r="BE38" i="14"/>
  <c r="T38" i="14"/>
  <c r="H38" i="14"/>
  <c r="BD38" i="14"/>
  <c r="B38" i="14"/>
  <c r="BC38" i="14" s="1"/>
  <c r="BF37" i="14"/>
  <c r="H37" i="14"/>
  <c r="BE37" i="14"/>
  <c r="BD37" i="14"/>
  <c r="B37" i="14"/>
  <c r="BC37" i="14" s="1"/>
  <c r="BF36" i="14"/>
  <c r="AV36" i="14"/>
  <c r="AW36" i="14" s="1"/>
  <c r="AU36" i="14"/>
  <c r="AD36" i="14"/>
  <c r="AC36" i="14"/>
  <c r="M36" i="14"/>
  <c r="K36" i="14"/>
  <c r="H36" i="14"/>
  <c r="BE36" i="14"/>
  <c r="M68" i="14"/>
  <c r="B36" i="14"/>
  <c r="L68" i="14" s="1"/>
  <c r="BF35" i="14"/>
  <c r="BE35" i="14"/>
  <c r="AV35" i="14"/>
  <c r="AW35" i="14" s="1"/>
  <c r="AU35" i="14"/>
  <c r="AD35" i="14"/>
  <c r="AC35" i="14"/>
  <c r="K35" i="14"/>
  <c r="H35" i="14"/>
  <c r="BD35" i="14"/>
  <c r="B35" i="14"/>
  <c r="BC35" i="14" s="1"/>
  <c r="BF34" i="14"/>
  <c r="H34" i="14"/>
  <c r="BE34" i="14"/>
  <c r="BD34" i="14"/>
  <c r="B34" i="14"/>
  <c r="L36" i="14" s="1"/>
  <c r="BF33" i="14"/>
  <c r="BE33" i="14"/>
  <c r="T33" i="14"/>
  <c r="H33" i="14"/>
  <c r="B33" i="14"/>
  <c r="BC33" i="14" s="1"/>
  <c r="BF32" i="14"/>
  <c r="BD32" i="14"/>
  <c r="T32" i="14"/>
  <c r="K32" i="14"/>
  <c r="H32" i="14"/>
  <c r="BE32" i="14"/>
  <c r="M52" i="14"/>
  <c r="B32" i="14"/>
  <c r="BC32" i="14" s="1"/>
  <c r="BF31" i="14"/>
  <c r="K31" i="14"/>
  <c r="H31" i="14"/>
  <c r="BE31" i="14"/>
  <c r="BD31" i="14"/>
  <c r="B31" i="14"/>
  <c r="L56" i="14" s="1"/>
  <c r="BF30" i="14"/>
  <c r="BE30" i="14"/>
  <c r="BD30" i="14"/>
  <c r="H30" i="14"/>
  <c r="B30" i="14"/>
  <c r="L20" i="14" s="1"/>
  <c r="BF29" i="14"/>
  <c r="BE29" i="14"/>
  <c r="BD29" i="14"/>
  <c r="H29" i="14"/>
  <c r="B29" i="14"/>
  <c r="BF28" i="14"/>
  <c r="BC28" i="14"/>
  <c r="L28" i="14"/>
  <c r="K28" i="14"/>
  <c r="H28" i="14"/>
  <c r="BE28" i="14"/>
  <c r="BD28" i="14"/>
  <c r="B28" i="14"/>
  <c r="L60" i="14" s="1"/>
  <c r="BF27" i="14"/>
  <c r="BE27" i="14"/>
  <c r="T27" i="14"/>
  <c r="K27" i="14"/>
  <c r="H27" i="14"/>
  <c r="BD27" i="14"/>
  <c r="B27" i="14"/>
  <c r="L48" i="14" s="1"/>
  <c r="BF26" i="14"/>
  <c r="BD26" i="14"/>
  <c r="T26" i="14"/>
  <c r="H26" i="14"/>
  <c r="BE26" i="14"/>
  <c r="B26" i="14"/>
  <c r="BC26" i="14" s="1"/>
  <c r="BF25" i="14"/>
  <c r="AV25" i="14"/>
  <c r="AW25" i="14" s="1"/>
  <c r="AU25" i="14"/>
  <c r="AD25" i="14"/>
  <c r="AC25" i="14"/>
  <c r="H25" i="14"/>
  <c r="BE25" i="14"/>
  <c r="M32" i="14"/>
  <c r="B25" i="14"/>
  <c r="L32" i="14" s="1"/>
  <c r="BF24" i="14"/>
  <c r="BE24" i="14"/>
  <c r="AV24" i="14"/>
  <c r="AW24" i="14" s="1"/>
  <c r="AU24" i="14"/>
  <c r="AD24" i="14"/>
  <c r="AC24" i="14"/>
  <c r="AD111" i="14" s="1"/>
  <c r="M24" i="14"/>
  <c r="K24" i="14"/>
  <c r="H24" i="14"/>
  <c r="B24" i="14"/>
  <c r="L44" i="14" s="1"/>
  <c r="BF23" i="14"/>
  <c r="BD23" i="14"/>
  <c r="K23" i="14"/>
  <c r="H23" i="14"/>
  <c r="BE23" i="14"/>
  <c r="B23" i="14"/>
  <c r="BF22" i="14"/>
  <c r="H22" i="14"/>
  <c r="BE22" i="14"/>
  <c r="BD22" i="14"/>
  <c r="B22" i="14"/>
  <c r="BC22" i="14" s="1"/>
  <c r="T21" i="14"/>
  <c r="H21" i="14"/>
  <c r="D21" i="14"/>
  <c r="B21" i="14"/>
  <c r="L11" i="14" s="1"/>
  <c r="T20" i="14"/>
  <c r="M20" i="14"/>
  <c r="K20" i="14"/>
  <c r="H20" i="14"/>
  <c r="M63" i="14"/>
  <c r="D20" i="14"/>
  <c r="B20" i="14"/>
  <c r="L63" i="14" s="1"/>
  <c r="AM19" i="14"/>
  <c r="AN19" i="14" s="1"/>
  <c r="AL19" i="14"/>
  <c r="K19" i="14"/>
  <c r="H19" i="14"/>
  <c r="D19" i="14"/>
  <c r="B19" i="14"/>
  <c r="L43" i="14" s="1"/>
  <c r="AM18" i="14"/>
  <c r="AN18" i="14" s="1"/>
  <c r="AL18" i="14"/>
  <c r="AM106" i="14" s="1"/>
  <c r="H18" i="14"/>
  <c r="M31" i="14"/>
  <c r="D18" i="14"/>
  <c r="B18" i="14"/>
  <c r="L31" i="14" s="1"/>
  <c r="H17" i="14"/>
  <c r="M23" i="14"/>
  <c r="D17" i="14"/>
  <c r="B17" i="14"/>
  <c r="L23" i="14" s="1"/>
  <c r="M16" i="14"/>
  <c r="K16" i="14"/>
  <c r="H16" i="14"/>
  <c r="M47" i="14"/>
  <c r="D16" i="14"/>
  <c r="B16" i="14"/>
  <c r="L47" i="14" s="1"/>
  <c r="T15" i="14"/>
  <c r="M15" i="14"/>
  <c r="K15" i="14"/>
  <c r="H15" i="14"/>
  <c r="M59" i="14"/>
  <c r="D15" i="14"/>
  <c r="B15" i="14"/>
  <c r="L59" i="14" s="1"/>
  <c r="T14" i="14"/>
  <c r="H14" i="14"/>
  <c r="D14" i="14"/>
  <c r="B14" i="14"/>
  <c r="L15" i="14" s="1"/>
  <c r="L108" i="14" s="1"/>
  <c r="AD13" i="14"/>
  <c r="AC13" i="14"/>
  <c r="H13" i="14"/>
  <c r="M19" i="14"/>
  <c r="D13" i="14"/>
  <c r="B13" i="14"/>
  <c r="L19" i="14" s="1"/>
  <c r="AD12" i="14"/>
  <c r="AC12" i="14"/>
  <c r="M12" i="14"/>
  <c r="L12" i="14"/>
  <c r="K12" i="14"/>
  <c r="H12" i="14"/>
  <c r="M55" i="14"/>
  <c r="D12" i="14"/>
  <c r="B12" i="14"/>
  <c r="L55" i="14" s="1"/>
  <c r="M11" i="14"/>
  <c r="K11" i="14"/>
  <c r="H11" i="14"/>
  <c r="M51" i="14"/>
  <c r="D11" i="14"/>
  <c r="B11" i="14"/>
  <c r="L51" i="14" s="1"/>
  <c r="H10" i="14"/>
  <c r="M27" i="14"/>
  <c r="D10" i="14"/>
  <c r="B10" i="14"/>
  <c r="L27" i="14" s="1"/>
  <c r="L111" i="14" s="1"/>
  <c r="BD9" i="14"/>
  <c r="BC9" i="14"/>
  <c r="BF9" i="14" s="1"/>
  <c r="T9" i="14"/>
  <c r="O9" i="14"/>
  <c r="O13" i="14" s="1"/>
  <c r="O17" i="14" s="1"/>
  <c r="O21" i="14" s="1"/>
  <c r="O25" i="14" s="1"/>
  <c r="O29" i="14" s="1"/>
  <c r="O33" i="14" s="1"/>
  <c r="O37" i="14" s="1"/>
  <c r="O41" i="14" s="1"/>
  <c r="O45" i="14" s="1"/>
  <c r="O49" i="14" s="1"/>
  <c r="O53" i="14" s="1"/>
  <c r="O57" i="14" s="1"/>
  <c r="O61" i="14" s="1"/>
  <c r="O65" i="14" s="1"/>
  <c r="H9" i="14"/>
  <c r="M35" i="14"/>
  <c r="D9" i="14"/>
  <c r="B9" i="14"/>
  <c r="L35" i="14" s="1"/>
  <c r="BD8" i="14"/>
  <c r="BC8" i="14"/>
  <c r="BE8" i="14" s="1"/>
  <c r="T8" i="14"/>
  <c r="M8" i="14"/>
  <c r="L8" i="14"/>
  <c r="K8" i="14"/>
  <c r="H8" i="14"/>
  <c r="M39" i="14"/>
  <c r="D8" i="14"/>
  <c r="B8" i="14"/>
  <c r="L39" i="14" s="1"/>
  <c r="BD7" i="14"/>
  <c r="BC7" i="14"/>
  <c r="BF7" i="14" s="1"/>
  <c r="K7" i="14"/>
  <c r="H7" i="14"/>
  <c r="M67" i="14"/>
  <c r="D7" i="14"/>
  <c r="B7" i="14"/>
  <c r="L67" i="14" s="1"/>
  <c r="BD6" i="14"/>
  <c r="BC6" i="14"/>
  <c r="BE6" i="14" s="1"/>
  <c r="M7" i="14"/>
  <c r="D6" i="14"/>
  <c r="B6" i="14"/>
  <c r="L7" i="14" s="1"/>
  <c r="AA2" i="14"/>
  <c r="V155" i="13"/>
  <c r="V154" i="13"/>
  <c r="V153" i="13"/>
  <c r="V152" i="13"/>
  <c r="V151" i="13"/>
  <c r="V150" i="13"/>
  <c r="V149" i="13"/>
  <c r="V148" i="13"/>
  <c r="V147" i="13"/>
  <c r="V146" i="13"/>
  <c r="V145" i="13"/>
  <c r="V144" i="13"/>
  <c r="V143" i="13"/>
  <c r="V142" i="13"/>
  <c r="V141" i="13"/>
  <c r="V140" i="13"/>
  <c r="V139" i="13"/>
  <c r="V138" i="13"/>
  <c r="V137" i="13"/>
  <c r="V136" i="13"/>
  <c r="V135" i="13"/>
  <c r="V134" i="13"/>
  <c r="V133" i="13"/>
  <c r="AD108" i="13"/>
  <c r="U107" i="13"/>
  <c r="C106" i="13"/>
  <c r="BF105" i="13"/>
  <c r="BD105" i="13"/>
  <c r="H105" i="13"/>
  <c r="BE105" i="13"/>
  <c r="B105" i="13"/>
  <c r="BC105" i="13" s="1"/>
  <c r="BF104" i="13"/>
  <c r="BE104" i="13"/>
  <c r="H104" i="13"/>
  <c r="BD104" i="13"/>
  <c r="B104" i="13"/>
  <c r="BC104" i="13" s="1"/>
  <c r="BF103" i="13"/>
  <c r="BE103" i="13"/>
  <c r="BD103" i="13"/>
  <c r="H103" i="13"/>
  <c r="B103" i="13"/>
  <c r="BC103" i="13" s="1"/>
  <c r="BF102" i="13"/>
  <c r="BE102" i="13"/>
  <c r="BD102" i="13"/>
  <c r="H102" i="13"/>
  <c r="B102" i="13"/>
  <c r="BC102" i="13" s="1"/>
  <c r="BF101" i="13"/>
  <c r="BD101" i="13"/>
  <c r="H101" i="13"/>
  <c r="BE101" i="13"/>
  <c r="B101" i="13"/>
  <c r="BC101" i="13" s="1"/>
  <c r="BF100" i="13"/>
  <c r="BE100" i="13"/>
  <c r="H100" i="13"/>
  <c r="BD100" i="13"/>
  <c r="B100" i="13"/>
  <c r="BC100" i="13" s="1"/>
  <c r="BF99" i="13"/>
  <c r="BE99" i="13"/>
  <c r="BD99" i="13"/>
  <c r="H99" i="13"/>
  <c r="B99" i="13"/>
  <c r="BC99" i="13" s="1"/>
  <c r="BF98" i="13"/>
  <c r="BE98" i="13"/>
  <c r="BD98" i="13"/>
  <c r="H98" i="13"/>
  <c r="B98" i="13"/>
  <c r="BC98" i="13" s="1"/>
  <c r="BF97" i="13"/>
  <c r="BD97" i="13"/>
  <c r="H97" i="13"/>
  <c r="BE97" i="13"/>
  <c r="B97" i="13"/>
  <c r="BC97" i="13" s="1"/>
  <c r="BF96" i="13"/>
  <c r="BE96" i="13"/>
  <c r="H96" i="13"/>
  <c r="BD96" i="13"/>
  <c r="B96" i="13"/>
  <c r="BC96" i="13" s="1"/>
  <c r="BF95" i="13"/>
  <c r="BE95" i="13"/>
  <c r="BD95" i="13"/>
  <c r="H95" i="13"/>
  <c r="B95" i="13"/>
  <c r="BC95" i="13" s="1"/>
  <c r="BF94" i="13"/>
  <c r="BE94" i="13"/>
  <c r="BD94" i="13"/>
  <c r="H94" i="13"/>
  <c r="B94" i="13"/>
  <c r="BC94" i="13" s="1"/>
  <c r="BF93" i="13"/>
  <c r="BD93" i="13"/>
  <c r="H93" i="13"/>
  <c r="BE93" i="13"/>
  <c r="B93" i="13"/>
  <c r="BC93" i="13" s="1"/>
  <c r="BF92" i="13"/>
  <c r="BE92" i="13"/>
  <c r="H92" i="13"/>
  <c r="BD92" i="13"/>
  <c r="B92" i="13"/>
  <c r="BC92" i="13" s="1"/>
  <c r="BF91" i="13"/>
  <c r="BE91" i="13"/>
  <c r="BD91" i="13"/>
  <c r="H91" i="13"/>
  <c r="B91" i="13"/>
  <c r="BC91" i="13" s="1"/>
  <c r="BF90" i="13"/>
  <c r="BE90" i="13"/>
  <c r="BD90" i="13"/>
  <c r="H90" i="13"/>
  <c r="B90" i="13"/>
  <c r="BC90" i="13" s="1"/>
  <c r="BF89" i="13"/>
  <c r="BD89" i="13"/>
  <c r="H89" i="13"/>
  <c r="BE89" i="13"/>
  <c r="B89" i="13"/>
  <c r="BC89" i="13" s="1"/>
  <c r="BF88" i="13"/>
  <c r="BE88" i="13"/>
  <c r="H88" i="13"/>
  <c r="BD88" i="13"/>
  <c r="B88" i="13"/>
  <c r="BC88" i="13" s="1"/>
  <c r="BF87" i="13"/>
  <c r="BE87" i="13"/>
  <c r="BD87" i="13"/>
  <c r="H87" i="13"/>
  <c r="B87" i="13"/>
  <c r="BC87" i="13" s="1"/>
  <c r="BF86" i="13"/>
  <c r="BE86" i="13"/>
  <c r="BD86" i="13"/>
  <c r="H86" i="13"/>
  <c r="B86" i="13"/>
  <c r="BC86" i="13" s="1"/>
  <c r="BF85" i="13"/>
  <c r="BD85" i="13"/>
  <c r="H85" i="13"/>
  <c r="BE85" i="13"/>
  <c r="B85" i="13"/>
  <c r="BC85" i="13" s="1"/>
  <c r="BF84" i="13"/>
  <c r="BE84" i="13"/>
  <c r="H84" i="13"/>
  <c r="BD84" i="13"/>
  <c r="B84" i="13"/>
  <c r="BC84" i="13" s="1"/>
  <c r="BF83" i="13"/>
  <c r="BE83" i="13"/>
  <c r="BD83" i="13"/>
  <c r="H83" i="13"/>
  <c r="B83" i="13"/>
  <c r="BC83" i="13" s="1"/>
  <c r="BF82" i="13"/>
  <c r="BE82" i="13"/>
  <c r="BD82" i="13"/>
  <c r="H82" i="13"/>
  <c r="B82" i="13"/>
  <c r="BC82" i="13" s="1"/>
  <c r="BF81" i="13"/>
  <c r="BD81" i="13"/>
  <c r="H81" i="13"/>
  <c r="BE81" i="13"/>
  <c r="B81" i="13"/>
  <c r="BC81" i="13" s="1"/>
  <c r="BF80" i="13"/>
  <c r="BE80" i="13"/>
  <c r="H80" i="13"/>
  <c r="BD80" i="13"/>
  <c r="B80" i="13"/>
  <c r="BC80" i="13" s="1"/>
  <c r="BF79" i="13"/>
  <c r="BE79" i="13"/>
  <c r="BD79" i="13"/>
  <c r="H79" i="13"/>
  <c r="B79" i="13"/>
  <c r="BC79" i="13" s="1"/>
  <c r="BF78" i="13"/>
  <c r="BE78" i="13"/>
  <c r="BD78" i="13"/>
  <c r="H78" i="13"/>
  <c r="B78" i="13"/>
  <c r="BC78" i="13" s="1"/>
  <c r="BF77" i="13"/>
  <c r="BD77" i="13"/>
  <c r="H77" i="13"/>
  <c r="BE77" i="13"/>
  <c r="B77" i="13"/>
  <c r="BC77" i="13" s="1"/>
  <c r="BF76" i="13"/>
  <c r="BE76" i="13"/>
  <c r="H76" i="13"/>
  <c r="BD76" i="13"/>
  <c r="B76" i="13"/>
  <c r="BC76" i="13" s="1"/>
  <c r="BF75" i="13"/>
  <c r="BE75" i="13"/>
  <c r="BD75" i="13"/>
  <c r="H75" i="13"/>
  <c r="B75" i="13"/>
  <c r="BC75" i="13" s="1"/>
  <c r="BF74" i="13"/>
  <c r="BE74" i="13"/>
  <c r="BD74" i="13"/>
  <c r="H74" i="13"/>
  <c r="B74" i="13"/>
  <c r="BC74" i="13" s="1"/>
  <c r="BF73" i="13"/>
  <c r="BC73" i="13"/>
  <c r="H73" i="13"/>
  <c r="BE73" i="13"/>
  <c r="BD73" i="13"/>
  <c r="B73" i="13"/>
  <c r="BF72" i="13"/>
  <c r="BC72" i="13"/>
  <c r="H72" i="13"/>
  <c r="BE72" i="13"/>
  <c r="BD72" i="13"/>
  <c r="B72" i="13"/>
  <c r="BF71" i="13"/>
  <c r="BC71" i="13"/>
  <c r="H71" i="13"/>
  <c r="BE71" i="13"/>
  <c r="BD71" i="13"/>
  <c r="B71" i="13"/>
  <c r="BF70" i="13"/>
  <c r="BC70" i="13"/>
  <c r="H70" i="13"/>
  <c r="BE70" i="13"/>
  <c r="BD70" i="13"/>
  <c r="B70" i="13"/>
  <c r="BF69" i="13"/>
  <c r="BC69" i="13"/>
  <c r="H69" i="13"/>
  <c r="BE69" i="13"/>
  <c r="BD69" i="13"/>
  <c r="B69" i="13"/>
  <c r="BF68" i="13"/>
  <c r="BE68" i="13"/>
  <c r="BC68" i="13"/>
  <c r="K68" i="13"/>
  <c r="H68" i="13"/>
  <c r="BD68" i="13"/>
  <c r="B68" i="13"/>
  <c r="BF67" i="13"/>
  <c r="BD67" i="13"/>
  <c r="BC67" i="13"/>
  <c r="K67" i="13"/>
  <c r="H67" i="13"/>
  <c r="BE67" i="13"/>
  <c r="B67" i="13"/>
  <c r="BF66" i="13"/>
  <c r="BE66" i="13"/>
  <c r="H66" i="13"/>
  <c r="BD66" i="13"/>
  <c r="B66" i="13"/>
  <c r="BC66" i="13" s="1"/>
  <c r="BF65" i="13"/>
  <c r="BE65" i="13"/>
  <c r="BC65" i="13"/>
  <c r="H65" i="13"/>
  <c r="BD65" i="13"/>
  <c r="B65" i="13"/>
  <c r="BF64" i="13"/>
  <c r="BD64" i="13"/>
  <c r="BC64" i="13"/>
  <c r="K64" i="13"/>
  <c r="H64" i="13"/>
  <c r="BE64" i="13"/>
  <c r="B64" i="13"/>
  <c r="BF63" i="13"/>
  <c r="BE63" i="13"/>
  <c r="BC63" i="13"/>
  <c r="K63" i="13"/>
  <c r="H63" i="13"/>
  <c r="BD63" i="13"/>
  <c r="B63" i="13"/>
  <c r="BF62" i="13"/>
  <c r="BE62" i="13"/>
  <c r="BD62" i="13"/>
  <c r="H62" i="13"/>
  <c r="B62" i="13"/>
  <c r="BC62" i="13" s="1"/>
  <c r="BF61" i="13"/>
  <c r="BD61" i="13"/>
  <c r="H61" i="13"/>
  <c r="BE61" i="13"/>
  <c r="B61" i="13"/>
  <c r="BC61" i="13" s="1"/>
  <c r="BF60" i="13"/>
  <c r="BC60" i="13"/>
  <c r="K60" i="13"/>
  <c r="H60" i="13"/>
  <c r="BE60" i="13"/>
  <c r="BD60" i="13"/>
  <c r="B60" i="13"/>
  <c r="BF59" i="13"/>
  <c r="BE59" i="13"/>
  <c r="BD59" i="13"/>
  <c r="K59" i="13"/>
  <c r="H59" i="13"/>
  <c r="B59" i="13"/>
  <c r="BC59" i="13" s="1"/>
  <c r="BF58" i="13"/>
  <c r="BC58" i="13"/>
  <c r="H58" i="13"/>
  <c r="BE58" i="13"/>
  <c r="BD58" i="13"/>
  <c r="B58" i="13"/>
  <c r="BF57" i="13"/>
  <c r="BC57" i="13"/>
  <c r="H57" i="13"/>
  <c r="BE57" i="13"/>
  <c r="BD57" i="13"/>
  <c r="B57" i="13"/>
  <c r="BF56" i="13"/>
  <c r="K56" i="13"/>
  <c r="H56" i="13"/>
  <c r="BE56" i="13"/>
  <c r="BD56" i="13"/>
  <c r="B56" i="13"/>
  <c r="BC56" i="13" s="1"/>
  <c r="BF55" i="13"/>
  <c r="BE55" i="13"/>
  <c r="BD55" i="13"/>
  <c r="K55" i="13"/>
  <c r="H55" i="13"/>
  <c r="B55" i="13"/>
  <c r="BC55" i="13" s="1"/>
  <c r="BF54" i="13"/>
  <c r="H54" i="13"/>
  <c r="BE54" i="13"/>
  <c r="BD54" i="13"/>
  <c r="B54" i="13"/>
  <c r="BC54" i="13" s="1"/>
  <c r="BF53" i="13"/>
  <c r="BD53" i="13"/>
  <c r="H53" i="13"/>
  <c r="BE53" i="13"/>
  <c r="B53" i="13"/>
  <c r="BC53" i="13" s="1"/>
  <c r="BF52" i="13"/>
  <c r="BE52" i="13"/>
  <c r="K52" i="13"/>
  <c r="H52" i="13"/>
  <c r="BD52" i="13"/>
  <c r="B52" i="13"/>
  <c r="BC52" i="13" s="1"/>
  <c r="BF51" i="13"/>
  <c r="BC51" i="13"/>
  <c r="T51" i="13"/>
  <c r="K51" i="13"/>
  <c r="H51" i="13"/>
  <c r="BE51" i="13"/>
  <c r="BD51" i="13"/>
  <c r="B51" i="13"/>
  <c r="BF50" i="13"/>
  <c r="BD50" i="13"/>
  <c r="T50" i="13"/>
  <c r="H50" i="13"/>
  <c r="BE50" i="13"/>
  <c r="B50" i="13"/>
  <c r="BC50" i="13" s="1"/>
  <c r="BF49" i="13"/>
  <c r="BE49" i="13"/>
  <c r="BC49" i="13"/>
  <c r="H49" i="13"/>
  <c r="BD49" i="13"/>
  <c r="B49" i="13"/>
  <c r="BF48" i="13"/>
  <c r="BE48" i="13"/>
  <c r="AD48" i="13"/>
  <c r="AC48" i="13"/>
  <c r="K48" i="13"/>
  <c r="H48" i="13"/>
  <c r="BD48" i="13"/>
  <c r="B48" i="13"/>
  <c r="BC48" i="13" s="1"/>
  <c r="BF47" i="13"/>
  <c r="BD47" i="13"/>
  <c r="AD47" i="13"/>
  <c r="AC47" i="13"/>
  <c r="M47" i="13"/>
  <c r="K47" i="13"/>
  <c r="H47" i="13"/>
  <c r="BE47" i="13"/>
  <c r="B47" i="13"/>
  <c r="BC47" i="13" s="1"/>
  <c r="BF46" i="13"/>
  <c r="BE46" i="13"/>
  <c r="H46" i="13"/>
  <c r="BD46" i="13"/>
  <c r="B46" i="13"/>
  <c r="BC46" i="13" s="1"/>
  <c r="BF45" i="13"/>
  <c r="BE45" i="13"/>
  <c r="T45" i="13"/>
  <c r="H45" i="13"/>
  <c r="BD45" i="13"/>
  <c r="B45" i="13"/>
  <c r="BC45" i="13" s="1"/>
  <c r="BF44" i="13"/>
  <c r="BD44" i="13"/>
  <c r="BC44" i="13"/>
  <c r="T44" i="13"/>
  <c r="M44" i="13"/>
  <c r="K44" i="13"/>
  <c r="H44" i="13"/>
  <c r="BE44" i="13"/>
  <c r="B44" i="13"/>
  <c r="BF43" i="13"/>
  <c r="BE43" i="13"/>
  <c r="K43" i="13"/>
  <c r="H43" i="13"/>
  <c r="BD43" i="13"/>
  <c r="B43" i="13"/>
  <c r="BC43" i="13" s="1"/>
  <c r="BF42" i="13"/>
  <c r="BE42" i="13"/>
  <c r="BD42" i="13"/>
  <c r="BC42" i="13"/>
  <c r="AM42" i="13"/>
  <c r="AN42" i="13" s="1"/>
  <c r="AL42" i="13"/>
  <c r="H42" i="13"/>
  <c r="B42" i="13"/>
  <c r="BF41" i="13"/>
  <c r="BD41" i="13"/>
  <c r="BC41" i="13"/>
  <c r="AM41" i="13"/>
  <c r="AN41" i="13" s="1"/>
  <c r="AL41" i="13"/>
  <c r="H41" i="13"/>
  <c r="BE41" i="13"/>
  <c r="B41" i="13"/>
  <c r="BF40" i="13"/>
  <c r="BE40" i="13"/>
  <c r="L40" i="13"/>
  <c r="K40" i="13"/>
  <c r="H40" i="13"/>
  <c r="BD40" i="13"/>
  <c r="B40" i="13"/>
  <c r="BC40" i="13" s="1"/>
  <c r="BF39" i="13"/>
  <c r="BD39" i="13"/>
  <c r="BC39" i="13"/>
  <c r="T39" i="13"/>
  <c r="M39" i="13"/>
  <c r="K39" i="13"/>
  <c r="H39" i="13"/>
  <c r="BE39" i="13"/>
  <c r="B39" i="13"/>
  <c r="BF38" i="13"/>
  <c r="BE38" i="13"/>
  <c r="BC38" i="13"/>
  <c r="T38" i="13"/>
  <c r="H38" i="13"/>
  <c r="BD38" i="13"/>
  <c r="B38" i="13"/>
  <c r="BF37" i="13"/>
  <c r="BD37" i="13"/>
  <c r="H37" i="13"/>
  <c r="BE37" i="13"/>
  <c r="B37" i="13"/>
  <c r="BC37" i="13" s="1"/>
  <c r="BF36" i="13"/>
  <c r="BE36" i="13"/>
  <c r="AV36" i="13"/>
  <c r="AW36" i="13" s="1"/>
  <c r="AU36" i="13"/>
  <c r="AD36" i="13"/>
  <c r="AC36" i="13"/>
  <c r="K36" i="13"/>
  <c r="H36" i="13"/>
  <c r="M68" i="13"/>
  <c r="B36" i="13"/>
  <c r="BC36" i="13" s="1"/>
  <c r="BF35" i="13"/>
  <c r="AV35" i="13"/>
  <c r="AW35" i="13" s="1"/>
  <c r="AU35" i="13"/>
  <c r="BC7" i="13" s="1"/>
  <c r="AD35" i="13"/>
  <c r="AC35" i="13"/>
  <c r="K35" i="13"/>
  <c r="H35" i="13"/>
  <c r="BE35" i="13"/>
  <c r="B35" i="13"/>
  <c r="BC35" i="13" s="1"/>
  <c r="BF34" i="13"/>
  <c r="BD34" i="13"/>
  <c r="H34" i="13"/>
  <c r="BE34" i="13"/>
  <c r="M36" i="13"/>
  <c r="B34" i="13"/>
  <c r="BC34" i="13" s="1"/>
  <c r="BF33" i="13"/>
  <c r="BE33" i="13"/>
  <c r="BD33" i="13"/>
  <c r="T33" i="13"/>
  <c r="H33" i="13"/>
  <c r="B33" i="13"/>
  <c r="BC33" i="13" s="1"/>
  <c r="BF32" i="13"/>
  <c r="BC32" i="13"/>
  <c r="T32" i="13"/>
  <c r="K32" i="13"/>
  <c r="H32" i="13"/>
  <c r="BE32" i="13"/>
  <c r="B32" i="13"/>
  <c r="L52" i="13" s="1"/>
  <c r="BF31" i="13"/>
  <c r="BE31" i="13"/>
  <c r="BD31" i="13"/>
  <c r="K31" i="13"/>
  <c r="H31" i="13"/>
  <c r="M56" i="13"/>
  <c r="B31" i="13"/>
  <c r="BC31" i="13" s="1"/>
  <c r="BF30" i="13"/>
  <c r="BC30" i="13"/>
  <c r="H30" i="13"/>
  <c r="BE30" i="13"/>
  <c r="B30" i="13"/>
  <c r="BF29" i="13"/>
  <c r="BD29" i="13"/>
  <c r="H29" i="13"/>
  <c r="BE29" i="13"/>
  <c r="B29" i="13"/>
  <c r="BC29" i="13" s="1"/>
  <c r="BF28" i="13"/>
  <c r="BE28" i="13"/>
  <c r="M28" i="13"/>
  <c r="L28" i="13"/>
  <c r="K28" i="13"/>
  <c r="H28" i="13"/>
  <c r="B28" i="13"/>
  <c r="L60" i="13" s="1"/>
  <c r="BF27" i="13"/>
  <c r="BE27" i="13"/>
  <c r="BD27" i="13"/>
  <c r="T27" i="13"/>
  <c r="K27" i="13"/>
  <c r="H27" i="13"/>
  <c r="M48" i="13"/>
  <c r="B27" i="13"/>
  <c r="BC27" i="13" s="1"/>
  <c r="BF26" i="13"/>
  <c r="BD26" i="13"/>
  <c r="T26" i="13"/>
  <c r="H26" i="13"/>
  <c r="BE26" i="13"/>
  <c r="B26" i="13"/>
  <c r="BC26" i="13" s="1"/>
  <c r="BF25" i="13"/>
  <c r="BE25" i="13"/>
  <c r="AV25" i="13"/>
  <c r="AW25" i="13" s="1"/>
  <c r="AU25" i="13"/>
  <c r="AD25" i="13"/>
  <c r="AC25" i="13"/>
  <c r="H25" i="13"/>
  <c r="B25" i="13"/>
  <c r="BC25" i="13" s="1"/>
  <c r="BF24" i="13"/>
  <c r="BE24" i="13"/>
  <c r="BD24" i="13"/>
  <c r="AV24" i="13"/>
  <c r="AW24" i="13" s="1"/>
  <c r="AU24" i="13"/>
  <c r="AD24" i="13"/>
  <c r="AC24" i="13"/>
  <c r="M24" i="13"/>
  <c r="L24" i="13"/>
  <c r="K24" i="13"/>
  <c r="H24" i="13"/>
  <c r="B24" i="13"/>
  <c r="L44" i="13" s="1"/>
  <c r="BF23" i="13"/>
  <c r="BD23" i="13"/>
  <c r="M23" i="13"/>
  <c r="K23" i="13"/>
  <c r="H23" i="13"/>
  <c r="BE23" i="13"/>
  <c r="M64" i="13"/>
  <c r="B23" i="13"/>
  <c r="L64" i="13" s="1"/>
  <c r="BF22" i="13"/>
  <c r="BE22" i="13"/>
  <c r="H22" i="13"/>
  <c r="BD22" i="13"/>
  <c r="B22" i="13"/>
  <c r="T21" i="13"/>
  <c r="O21" i="13"/>
  <c r="O25" i="13" s="1"/>
  <c r="O29" i="13" s="1"/>
  <c r="O33" i="13" s="1"/>
  <c r="O37" i="13" s="1"/>
  <c r="O41" i="13" s="1"/>
  <c r="O45" i="13" s="1"/>
  <c r="O49" i="13" s="1"/>
  <c r="O53" i="13" s="1"/>
  <c r="O57" i="13" s="1"/>
  <c r="O61" i="13" s="1"/>
  <c r="O65" i="13" s="1"/>
  <c r="H21" i="13"/>
  <c r="D21" i="13"/>
  <c r="B21" i="13"/>
  <c r="L11" i="13" s="1"/>
  <c r="T20" i="13"/>
  <c r="L20" i="13"/>
  <c r="K20" i="13"/>
  <c r="H20" i="13"/>
  <c r="M63" i="13"/>
  <c r="D20" i="13"/>
  <c r="B20" i="13"/>
  <c r="L63" i="13" s="1"/>
  <c r="AM19" i="13"/>
  <c r="AN19" i="13" s="1"/>
  <c r="AL19" i="13"/>
  <c r="AM106" i="13" s="1"/>
  <c r="M19" i="13"/>
  <c r="K19" i="13"/>
  <c r="H19" i="13"/>
  <c r="M43" i="13"/>
  <c r="D19" i="13"/>
  <c r="B19" i="13"/>
  <c r="L43" i="13" s="1"/>
  <c r="AM18" i="13"/>
  <c r="AN18" i="13" s="1"/>
  <c r="AL18" i="13"/>
  <c r="H18" i="13"/>
  <c r="M31" i="13"/>
  <c r="D18" i="13"/>
  <c r="B18" i="13"/>
  <c r="L31" i="13" s="1"/>
  <c r="H17" i="13"/>
  <c r="D17" i="13"/>
  <c r="B17" i="13"/>
  <c r="L23" i="13" s="1"/>
  <c r="M16" i="13"/>
  <c r="K16" i="13"/>
  <c r="H16" i="13"/>
  <c r="D16" i="13"/>
  <c r="B16" i="13"/>
  <c r="L47" i="13" s="1"/>
  <c r="T15" i="13"/>
  <c r="K15" i="13"/>
  <c r="H15" i="13"/>
  <c r="M59" i="13"/>
  <c r="D15" i="13"/>
  <c r="B15" i="13"/>
  <c r="L59" i="13" s="1"/>
  <c r="T14" i="13"/>
  <c r="H14" i="13"/>
  <c r="M15" i="13"/>
  <c r="D14" i="13"/>
  <c r="B14" i="13"/>
  <c r="L15" i="13" s="1"/>
  <c r="AD13" i="13"/>
  <c r="AC13" i="13"/>
  <c r="H13" i="13"/>
  <c r="D13" i="13"/>
  <c r="B13" i="13"/>
  <c r="L19" i="13" s="1"/>
  <c r="AD12" i="13"/>
  <c r="AC12" i="13"/>
  <c r="M12" i="13"/>
  <c r="K12" i="13"/>
  <c r="H12" i="13"/>
  <c r="M55" i="13"/>
  <c r="D12" i="13"/>
  <c r="B12" i="13"/>
  <c r="L55" i="13" s="1"/>
  <c r="M11" i="13"/>
  <c r="K11" i="13"/>
  <c r="H11" i="13"/>
  <c r="M51" i="13"/>
  <c r="D11" i="13"/>
  <c r="B11" i="13"/>
  <c r="L51" i="13" s="1"/>
  <c r="H10" i="13"/>
  <c r="M27" i="13"/>
  <c r="D10" i="13"/>
  <c r="B10" i="13"/>
  <c r="L27" i="13" s="1"/>
  <c r="BD9" i="13"/>
  <c r="T9" i="13"/>
  <c r="U106" i="13" s="1"/>
  <c r="O9" i="13"/>
  <c r="O13" i="13" s="1"/>
  <c r="O17" i="13" s="1"/>
  <c r="H9" i="13"/>
  <c r="M35" i="13"/>
  <c r="D9" i="13"/>
  <c r="B9" i="13"/>
  <c r="L35" i="13" s="1"/>
  <c r="T8" i="13"/>
  <c r="M8" i="13"/>
  <c r="L8" i="13"/>
  <c r="K8" i="13"/>
  <c r="H8" i="13"/>
  <c r="D8" i="13"/>
  <c r="B8" i="13"/>
  <c r="L39" i="13" s="1"/>
  <c r="BD7" i="13"/>
  <c r="K7" i="13"/>
  <c r="H7" i="13"/>
  <c r="M67" i="13"/>
  <c r="D7" i="13"/>
  <c r="B7" i="13"/>
  <c r="L67" i="13" s="1"/>
  <c r="BD6" i="13"/>
  <c r="M7" i="13"/>
  <c r="D6" i="13"/>
  <c r="B6" i="13"/>
  <c r="L7" i="13" s="1"/>
  <c r="AA2" i="13"/>
  <c r="V155" i="12"/>
  <c r="V154" i="12"/>
  <c r="V153" i="12"/>
  <c r="V152" i="12"/>
  <c r="V151" i="12"/>
  <c r="V150" i="12"/>
  <c r="V149" i="12"/>
  <c r="V148" i="12"/>
  <c r="V147" i="12"/>
  <c r="V146" i="12"/>
  <c r="V145" i="12"/>
  <c r="V144" i="12"/>
  <c r="V143" i="12"/>
  <c r="V142" i="12"/>
  <c r="V141" i="12"/>
  <c r="V140" i="12"/>
  <c r="V139" i="12"/>
  <c r="V138" i="12"/>
  <c r="V137" i="12"/>
  <c r="V136" i="12"/>
  <c r="V135" i="12"/>
  <c r="V134" i="12"/>
  <c r="V133" i="12"/>
  <c r="AM109" i="12"/>
  <c r="U108" i="12"/>
  <c r="V108" i="12" s="1"/>
  <c r="AM107" i="12"/>
  <c r="C106" i="12"/>
  <c r="BF105" i="12"/>
  <c r="H105" i="12"/>
  <c r="BE105" i="12"/>
  <c r="BD105" i="12"/>
  <c r="B105" i="12"/>
  <c r="BC105" i="12" s="1"/>
  <c r="BF104" i="12"/>
  <c r="H104" i="12"/>
  <c r="BE104" i="12"/>
  <c r="BD104" i="12"/>
  <c r="B104" i="12"/>
  <c r="BC104" i="12" s="1"/>
  <c r="BF103" i="12"/>
  <c r="BE103" i="12"/>
  <c r="H103" i="12"/>
  <c r="BD103" i="12"/>
  <c r="B103" i="12"/>
  <c r="BC103" i="12" s="1"/>
  <c r="BF102" i="12"/>
  <c r="BE102" i="12"/>
  <c r="H102" i="12"/>
  <c r="BD102" i="12"/>
  <c r="B102" i="12"/>
  <c r="BC102" i="12" s="1"/>
  <c r="BF101" i="12"/>
  <c r="H101" i="12"/>
  <c r="BE101" i="12"/>
  <c r="BD101" i="12"/>
  <c r="B101" i="12"/>
  <c r="BC101" i="12" s="1"/>
  <c r="BF100" i="12"/>
  <c r="H100" i="12"/>
  <c r="BE100" i="12"/>
  <c r="BD100" i="12"/>
  <c r="B100" i="12"/>
  <c r="BC100" i="12" s="1"/>
  <c r="BF99" i="12"/>
  <c r="BE99" i="12"/>
  <c r="H99" i="12"/>
  <c r="BD99" i="12"/>
  <c r="B99" i="12"/>
  <c r="BC99" i="12" s="1"/>
  <c r="BF98" i="12"/>
  <c r="BE98" i="12"/>
  <c r="H98" i="12"/>
  <c r="BD98" i="12"/>
  <c r="B98" i="12"/>
  <c r="BC98" i="12" s="1"/>
  <c r="BF97" i="12"/>
  <c r="H97" i="12"/>
  <c r="BE97" i="12"/>
  <c r="BD97" i="12"/>
  <c r="B97" i="12"/>
  <c r="BC97" i="12" s="1"/>
  <c r="BF96" i="12"/>
  <c r="H96" i="12"/>
  <c r="BE96" i="12"/>
  <c r="BD96" i="12"/>
  <c r="B96" i="12"/>
  <c r="BC96" i="12" s="1"/>
  <c r="BF95" i="12"/>
  <c r="BE95" i="12"/>
  <c r="H95" i="12"/>
  <c r="BD95" i="12"/>
  <c r="B95" i="12"/>
  <c r="BC95" i="12" s="1"/>
  <c r="BF94" i="12"/>
  <c r="BE94" i="12"/>
  <c r="H94" i="12"/>
  <c r="BD94" i="12"/>
  <c r="B94" i="12"/>
  <c r="BC94" i="12" s="1"/>
  <c r="BF93" i="12"/>
  <c r="H93" i="12"/>
  <c r="BE93" i="12"/>
  <c r="BD93" i="12"/>
  <c r="B93" i="12"/>
  <c r="BC93" i="12" s="1"/>
  <c r="BF92" i="12"/>
  <c r="H92" i="12"/>
  <c r="BE92" i="12"/>
  <c r="BD92" i="12"/>
  <c r="B92" i="12"/>
  <c r="BC92" i="12" s="1"/>
  <c r="BF91" i="12"/>
  <c r="BE91" i="12"/>
  <c r="H91" i="12"/>
  <c r="BD91" i="12"/>
  <c r="B91" i="12"/>
  <c r="BC91" i="12" s="1"/>
  <c r="BF90" i="12"/>
  <c r="BE90" i="12"/>
  <c r="H90" i="12"/>
  <c r="BD90" i="12"/>
  <c r="B90" i="12"/>
  <c r="BC90" i="12" s="1"/>
  <c r="BF89" i="12"/>
  <c r="H89" i="12"/>
  <c r="BE89" i="12"/>
  <c r="BD89" i="12"/>
  <c r="B89" i="12"/>
  <c r="BC89" i="12" s="1"/>
  <c r="BF88" i="12"/>
  <c r="H88" i="12"/>
  <c r="BE88" i="12"/>
  <c r="BD88" i="12"/>
  <c r="B88" i="12"/>
  <c r="BC88" i="12" s="1"/>
  <c r="BF87" i="12"/>
  <c r="BE87" i="12"/>
  <c r="H87" i="12"/>
  <c r="BD87" i="12"/>
  <c r="B87" i="12"/>
  <c r="BC87" i="12" s="1"/>
  <c r="BF86" i="12"/>
  <c r="BE86" i="12"/>
  <c r="H86" i="12"/>
  <c r="BD86" i="12"/>
  <c r="B86" i="12"/>
  <c r="BC86" i="12" s="1"/>
  <c r="BF85" i="12"/>
  <c r="BE85" i="12"/>
  <c r="BC85" i="12"/>
  <c r="H85" i="12"/>
  <c r="BD85" i="12"/>
  <c r="B85" i="12"/>
  <c r="BF84" i="12"/>
  <c r="H84" i="12"/>
  <c r="BE84" i="12"/>
  <c r="BD84" i="12"/>
  <c r="B84" i="12"/>
  <c r="BC84" i="12" s="1"/>
  <c r="BF83" i="12"/>
  <c r="BE83" i="12"/>
  <c r="H83" i="12"/>
  <c r="BD83" i="12"/>
  <c r="B83" i="12"/>
  <c r="BC83" i="12" s="1"/>
  <c r="BF82" i="12"/>
  <c r="BE82" i="12"/>
  <c r="H82" i="12"/>
  <c r="BD82" i="12"/>
  <c r="B82" i="12"/>
  <c r="BC82" i="12" s="1"/>
  <c r="BF81" i="12"/>
  <c r="BC81" i="12"/>
  <c r="H81" i="12"/>
  <c r="BE81" i="12"/>
  <c r="BD81" i="12"/>
  <c r="B81" i="12"/>
  <c r="BF80" i="12"/>
  <c r="H80" i="12"/>
  <c r="BE80" i="12"/>
  <c r="BD80" i="12"/>
  <c r="B80" i="12"/>
  <c r="BC80" i="12" s="1"/>
  <c r="BF79" i="12"/>
  <c r="BE79" i="12"/>
  <c r="H79" i="12"/>
  <c r="BD79" i="12"/>
  <c r="B79" i="12"/>
  <c r="BC79" i="12" s="1"/>
  <c r="BF78" i="12"/>
  <c r="BE78" i="12"/>
  <c r="H78" i="12"/>
  <c r="BD78" i="12"/>
  <c r="B78" i="12"/>
  <c r="BC78" i="12" s="1"/>
  <c r="BF77" i="12"/>
  <c r="BC77" i="12"/>
  <c r="H77" i="12"/>
  <c r="BE77" i="12"/>
  <c r="BD77" i="12"/>
  <c r="B77" i="12"/>
  <c r="BF76" i="12"/>
  <c r="H76" i="12"/>
  <c r="BE76" i="12"/>
  <c r="BD76" i="12"/>
  <c r="B76" i="12"/>
  <c r="BC76" i="12" s="1"/>
  <c r="BF75" i="12"/>
  <c r="BE75" i="12"/>
  <c r="H75" i="12"/>
  <c r="BD75" i="12"/>
  <c r="B75" i="12"/>
  <c r="BC75" i="12" s="1"/>
  <c r="BF74" i="12"/>
  <c r="BE74" i="12"/>
  <c r="H74" i="12"/>
  <c r="BD74" i="12"/>
  <c r="B74" i="12"/>
  <c r="BC74" i="12" s="1"/>
  <c r="BF73" i="12"/>
  <c r="BE73" i="12"/>
  <c r="BC73" i="12"/>
  <c r="H73" i="12"/>
  <c r="BD73" i="12"/>
  <c r="B73" i="12"/>
  <c r="BF72" i="12"/>
  <c r="H72" i="12"/>
  <c r="BE72" i="12"/>
  <c r="BD72" i="12"/>
  <c r="B72" i="12"/>
  <c r="BC72" i="12" s="1"/>
  <c r="BF71" i="12"/>
  <c r="H71" i="12"/>
  <c r="BE71" i="12"/>
  <c r="BD71" i="12"/>
  <c r="B71" i="12"/>
  <c r="BC71" i="12" s="1"/>
  <c r="BF70" i="12"/>
  <c r="BE70" i="12"/>
  <c r="H70" i="12"/>
  <c r="BD70" i="12"/>
  <c r="B70" i="12"/>
  <c r="BC70" i="12" s="1"/>
  <c r="BF69" i="12"/>
  <c r="H69" i="12"/>
  <c r="BE69" i="12"/>
  <c r="BD69" i="12"/>
  <c r="B69" i="12"/>
  <c r="BC69" i="12" s="1"/>
  <c r="BF68" i="12"/>
  <c r="BE68" i="12"/>
  <c r="BC68" i="12"/>
  <c r="M68" i="12"/>
  <c r="K68" i="12"/>
  <c r="H68" i="12"/>
  <c r="BD68" i="12"/>
  <c r="B68" i="12"/>
  <c r="BF67" i="12"/>
  <c r="BE67" i="12"/>
  <c r="BD67" i="12"/>
  <c r="K67" i="12"/>
  <c r="H67" i="12"/>
  <c r="B67" i="12"/>
  <c r="BC67" i="12" s="1"/>
  <c r="BF66" i="12"/>
  <c r="H66" i="12"/>
  <c r="BE66" i="12"/>
  <c r="BD66" i="12"/>
  <c r="B66" i="12"/>
  <c r="BC66" i="12" s="1"/>
  <c r="BF65" i="12"/>
  <c r="BC65" i="12"/>
  <c r="H65" i="12"/>
  <c r="BE65" i="12"/>
  <c r="BD65" i="12"/>
  <c r="B65" i="12"/>
  <c r="BF64" i="12"/>
  <c r="BE64" i="12"/>
  <c r="BD64" i="12"/>
  <c r="K64" i="12"/>
  <c r="H64" i="12"/>
  <c r="B64" i="12"/>
  <c r="BC64" i="12" s="1"/>
  <c r="BF63" i="12"/>
  <c r="BE63" i="12"/>
  <c r="BD63" i="12"/>
  <c r="BC63" i="12"/>
  <c r="K63" i="12"/>
  <c r="H63" i="12"/>
  <c r="B63" i="12"/>
  <c r="BF62" i="12"/>
  <c r="BC62" i="12"/>
  <c r="H62" i="12"/>
  <c r="BE62" i="12"/>
  <c r="BD62" i="12"/>
  <c r="B62" i="12"/>
  <c r="BF61" i="12"/>
  <c r="H61" i="12"/>
  <c r="BE61" i="12"/>
  <c r="BD61" i="12"/>
  <c r="B61" i="12"/>
  <c r="BC61" i="12" s="1"/>
  <c r="BF60" i="12"/>
  <c r="BE60" i="12"/>
  <c r="BD60" i="12"/>
  <c r="BC60" i="12"/>
  <c r="K60" i="12"/>
  <c r="H60" i="12"/>
  <c r="B60" i="12"/>
  <c r="BF59" i="12"/>
  <c r="BD59" i="12"/>
  <c r="BC59" i="12"/>
  <c r="M59" i="12"/>
  <c r="K59" i="12"/>
  <c r="H59" i="12"/>
  <c r="BE59" i="12"/>
  <c r="B59" i="12"/>
  <c r="BF58" i="12"/>
  <c r="BE58" i="12"/>
  <c r="H58" i="12"/>
  <c r="BD58" i="12"/>
  <c r="B58" i="12"/>
  <c r="BC58" i="12" s="1"/>
  <c r="BF57" i="12"/>
  <c r="BE57" i="12"/>
  <c r="H57" i="12"/>
  <c r="BD57" i="12"/>
  <c r="B57" i="12"/>
  <c r="BC57" i="12" s="1"/>
  <c r="BF56" i="12"/>
  <c r="BD56" i="12"/>
  <c r="BC56" i="12"/>
  <c r="M56" i="12"/>
  <c r="K56" i="12"/>
  <c r="H56" i="12"/>
  <c r="BE56" i="12"/>
  <c r="B56" i="12"/>
  <c r="BF55" i="12"/>
  <c r="BE55" i="12"/>
  <c r="BC55" i="12"/>
  <c r="K55" i="12"/>
  <c r="H55" i="12"/>
  <c r="BD55" i="12"/>
  <c r="B55" i="12"/>
  <c r="BF54" i="12"/>
  <c r="BD54" i="12"/>
  <c r="H54" i="12"/>
  <c r="BE54" i="12"/>
  <c r="B54" i="12"/>
  <c r="BC54" i="12" s="1"/>
  <c r="BF53" i="12"/>
  <c r="BD53" i="12"/>
  <c r="H53" i="12"/>
  <c r="BE53" i="12"/>
  <c r="B53" i="12"/>
  <c r="BC53" i="12" s="1"/>
  <c r="BF52" i="12"/>
  <c r="BE52" i="12"/>
  <c r="BC52" i="12"/>
  <c r="M52" i="12"/>
  <c r="K52" i="12"/>
  <c r="H52" i="12"/>
  <c r="BD52" i="12"/>
  <c r="B52" i="12"/>
  <c r="BF51" i="12"/>
  <c r="BE51" i="12"/>
  <c r="BD51" i="12"/>
  <c r="T51" i="12"/>
  <c r="K51" i="12"/>
  <c r="H51" i="12"/>
  <c r="B51" i="12"/>
  <c r="BC51" i="12" s="1"/>
  <c r="BF50" i="12"/>
  <c r="BD50" i="12"/>
  <c r="BC50" i="12"/>
  <c r="T50" i="12"/>
  <c r="H50" i="12"/>
  <c r="BE50" i="12"/>
  <c r="B50" i="12"/>
  <c r="BF49" i="12"/>
  <c r="BE49" i="12"/>
  <c r="H49" i="12"/>
  <c r="BD49" i="12"/>
  <c r="B49" i="12"/>
  <c r="BC49" i="12" s="1"/>
  <c r="BF48" i="12"/>
  <c r="BD48" i="12"/>
  <c r="BC48" i="12"/>
  <c r="AD48" i="12"/>
  <c r="AC48" i="12"/>
  <c r="K48" i="12"/>
  <c r="H48" i="12"/>
  <c r="BE48" i="12"/>
  <c r="B48" i="12"/>
  <c r="BF47" i="12"/>
  <c r="BE47" i="12"/>
  <c r="AD47" i="12"/>
  <c r="AC47" i="12"/>
  <c r="K47" i="12"/>
  <c r="H47" i="12"/>
  <c r="BD47" i="12"/>
  <c r="B47" i="12"/>
  <c r="BC47" i="12" s="1"/>
  <c r="BF46" i="12"/>
  <c r="BC46" i="12"/>
  <c r="H46" i="12"/>
  <c r="BE46" i="12"/>
  <c r="BD46" i="12"/>
  <c r="B46" i="12"/>
  <c r="BF45" i="12"/>
  <c r="BC45" i="12"/>
  <c r="T45" i="12"/>
  <c r="H45" i="12"/>
  <c r="BE45" i="12"/>
  <c r="BD45" i="12"/>
  <c r="B45" i="12"/>
  <c r="BF44" i="12"/>
  <c r="BE44" i="12"/>
  <c r="BD44" i="12"/>
  <c r="T44" i="12"/>
  <c r="K44" i="12"/>
  <c r="H44" i="12"/>
  <c r="B44" i="12"/>
  <c r="BC44" i="12" s="1"/>
  <c r="BF43" i="12"/>
  <c r="BC43" i="12"/>
  <c r="M43" i="12"/>
  <c r="K43" i="12"/>
  <c r="H43" i="12"/>
  <c r="BE43" i="12"/>
  <c r="BD43" i="12"/>
  <c r="B43" i="12"/>
  <c r="BF42" i="12"/>
  <c r="AM42" i="12"/>
  <c r="AN42" i="12" s="1"/>
  <c r="AL42" i="12"/>
  <c r="H42" i="12"/>
  <c r="BE42" i="12"/>
  <c r="BD42" i="12"/>
  <c r="B42" i="12"/>
  <c r="BC42" i="12" s="1"/>
  <c r="BF41" i="12"/>
  <c r="AM41" i="12"/>
  <c r="AN41" i="12" s="1"/>
  <c r="AL41" i="12"/>
  <c r="H41" i="12"/>
  <c r="BE41" i="12"/>
  <c r="BD41" i="12"/>
  <c r="B41" i="12"/>
  <c r="BC41" i="12" s="1"/>
  <c r="BF40" i="12"/>
  <c r="BE40" i="12"/>
  <c r="BC40" i="12"/>
  <c r="M40" i="12"/>
  <c r="L40" i="12"/>
  <c r="K40" i="12"/>
  <c r="H40" i="12"/>
  <c r="BD40" i="12"/>
  <c r="B40" i="12"/>
  <c r="BF39" i="12"/>
  <c r="BE39" i="12"/>
  <c r="BD39" i="12"/>
  <c r="T39" i="12"/>
  <c r="K39" i="12"/>
  <c r="H39" i="12"/>
  <c r="B39" i="12"/>
  <c r="BC39" i="12" s="1"/>
  <c r="BF38" i="12"/>
  <c r="BE38" i="12"/>
  <c r="BD38" i="12"/>
  <c r="BC38" i="12"/>
  <c r="T38" i="12"/>
  <c r="H38" i="12"/>
  <c r="B38" i="12"/>
  <c r="BF37" i="12"/>
  <c r="H37" i="12"/>
  <c r="BE37" i="12"/>
  <c r="BD37" i="12"/>
  <c r="B37" i="12"/>
  <c r="BF36" i="12"/>
  <c r="BD36" i="12"/>
  <c r="AV36" i="12"/>
  <c r="AW36" i="12" s="1"/>
  <c r="AU36" i="12"/>
  <c r="BD7" i="12" s="1"/>
  <c r="AD36" i="12"/>
  <c r="AC36" i="12"/>
  <c r="M36" i="12"/>
  <c r="K36" i="12"/>
  <c r="H36" i="12"/>
  <c r="BE36" i="12"/>
  <c r="B36" i="12"/>
  <c r="L68" i="12" s="1"/>
  <c r="BF35" i="12"/>
  <c r="BE35" i="12"/>
  <c r="AV35" i="12"/>
  <c r="AW35" i="12" s="1"/>
  <c r="AU35" i="12"/>
  <c r="AD35" i="12"/>
  <c r="AC35" i="12"/>
  <c r="K35" i="12"/>
  <c r="H35" i="12"/>
  <c r="BD35" i="12"/>
  <c r="B35" i="12"/>
  <c r="BC35" i="12" s="1"/>
  <c r="BF34" i="12"/>
  <c r="H34" i="12"/>
  <c r="BE34" i="12"/>
  <c r="BD34" i="12"/>
  <c r="B34" i="12"/>
  <c r="L36" i="12" s="1"/>
  <c r="BF33" i="12"/>
  <c r="T33" i="12"/>
  <c r="H33" i="12"/>
  <c r="BE33" i="12"/>
  <c r="B33" i="12"/>
  <c r="BC33" i="12" s="1"/>
  <c r="BF32" i="12"/>
  <c r="BE32" i="12"/>
  <c r="BD32" i="12"/>
  <c r="T32" i="12"/>
  <c r="K32" i="12"/>
  <c r="H32" i="12"/>
  <c r="B32" i="12"/>
  <c r="BC32" i="12" s="1"/>
  <c r="BF31" i="12"/>
  <c r="K31" i="12"/>
  <c r="H31" i="12"/>
  <c r="BE31" i="12"/>
  <c r="BD31" i="12"/>
  <c r="B31" i="12"/>
  <c r="L56" i="12" s="1"/>
  <c r="BF30" i="12"/>
  <c r="BE30" i="12"/>
  <c r="H30" i="12"/>
  <c r="BD30" i="12"/>
  <c r="B30" i="12"/>
  <c r="BC30" i="12" s="1"/>
  <c r="BF29" i="12"/>
  <c r="BE29" i="12"/>
  <c r="H29" i="12"/>
  <c r="BD29" i="12"/>
  <c r="B29" i="12"/>
  <c r="BF28" i="12"/>
  <c r="BD28" i="12"/>
  <c r="BC28" i="12"/>
  <c r="L28" i="12"/>
  <c r="K28" i="12"/>
  <c r="H28" i="12"/>
  <c r="BE28" i="12"/>
  <c r="M60" i="12"/>
  <c r="B28" i="12"/>
  <c r="L60" i="12" s="1"/>
  <c r="BF27" i="12"/>
  <c r="T27" i="12"/>
  <c r="M27" i="12"/>
  <c r="K27" i="12"/>
  <c r="H27" i="12"/>
  <c r="BE27" i="12"/>
  <c r="BD27" i="12"/>
  <c r="B27" i="12"/>
  <c r="L48" i="12" s="1"/>
  <c r="BF26" i="12"/>
  <c r="BE26" i="12"/>
  <c r="BD26" i="12"/>
  <c r="T26" i="12"/>
  <c r="H26" i="12"/>
  <c r="B26" i="12"/>
  <c r="BC26" i="12" s="1"/>
  <c r="BF25" i="12"/>
  <c r="BD25" i="12"/>
  <c r="AV25" i="12"/>
  <c r="AW25" i="12" s="1"/>
  <c r="AU25" i="12"/>
  <c r="BD9" i="12" s="1"/>
  <c r="AD25" i="12"/>
  <c r="AC25" i="12"/>
  <c r="H25" i="12"/>
  <c r="BE25" i="12"/>
  <c r="M32" i="12"/>
  <c r="B25" i="12"/>
  <c r="L32" i="12" s="1"/>
  <c r="BF24" i="12"/>
  <c r="AV24" i="12"/>
  <c r="AW24" i="12" s="1"/>
  <c r="AU24" i="12"/>
  <c r="AD24" i="12"/>
  <c r="AC24" i="12"/>
  <c r="M24" i="12"/>
  <c r="L24" i="12"/>
  <c r="K24" i="12"/>
  <c r="H24" i="12"/>
  <c r="BE24" i="12"/>
  <c r="B24" i="12"/>
  <c r="L44" i="12" s="1"/>
  <c r="BF23" i="12"/>
  <c r="BE23" i="12"/>
  <c r="BD23" i="12"/>
  <c r="K23" i="12"/>
  <c r="H23" i="12"/>
  <c r="M64" i="12"/>
  <c r="B23" i="12"/>
  <c r="BF22" i="12"/>
  <c r="BD22" i="12"/>
  <c r="BC22" i="12"/>
  <c r="H22" i="12"/>
  <c r="BE22" i="12"/>
  <c r="B22" i="12"/>
  <c r="T21" i="12"/>
  <c r="H21" i="12"/>
  <c r="D21" i="12"/>
  <c r="B21" i="12"/>
  <c r="T20" i="12"/>
  <c r="M20" i="12"/>
  <c r="L20" i="12"/>
  <c r="K20" i="12"/>
  <c r="H20" i="12"/>
  <c r="M63" i="12"/>
  <c r="D20" i="12"/>
  <c r="B20" i="12"/>
  <c r="L63" i="12" s="1"/>
  <c r="AM19" i="12"/>
  <c r="AN19" i="12" s="1"/>
  <c r="AL19" i="12"/>
  <c r="K19" i="12"/>
  <c r="H19" i="12"/>
  <c r="D19" i="12"/>
  <c r="B19" i="12"/>
  <c r="L43" i="12" s="1"/>
  <c r="AM18" i="12"/>
  <c r="AN18" i="12" s="1"/>
  <c r="AL18" i="12"/>
  <c r="H18" i="12"/>
  <c r="M31" i="12"/>
  <c r="D18" i="12"/>
  <c r="B18" i="12"/>
  <c r="L31" i="12" s="1"/>
  <c r="H17" i="12"/>
  <c r="M23" i="12"/>
  <c r="D17" i="12"/>
  <c r="B17" i="12"/>
  <c r="L23" i="12" s="1"/>
  <c r="K16" i="12"/>
  <c r="H16" i="12"/>
  <c r="M47" i="12"/>
  <c r="D16" i="12"/>
  <c r="B16" i="12"/>
  <c r="L47" i="12" s="1"/>
  <c r="T15" i="12"/>
  <c r="K15" i="12"/>
  <c r="H15" i="12"/>
  <c r="D15" i="12"/>
  <c r="B15" i="12"/>
  <c r="L59" i="12" s="1"/>
  <c r="T14" i="12"/>
  <c r="U107" i="12" s="1"/>
  <c r="H14" i="12"/>
  <c r="M15" i="12"/>
  <c r="D14" i="12"/>
  <c r="B14" i="12"/>
  <c r="L15" i="12" s="1"/>
  <c r="AD13" i="12"/>
  <c r="AC13" i="12"/>
  <c r="H13" i="12"/>
  <c r="M19" i="12"/>
  <c r="D13" i="12"/>
  <c r="B13" i="12"/>
  <c r="L19" i="12" s="1"/>
  <c r="AD12" i="12"/>
  <c r="AC12" i="12"/>
  <c r="M12" i="12"/>
  <c r="L12" i="12"/>
  <c r="K12" i="12"/>
  <c r="H12" i="12"/>
  <c r="M55" i="12"/>
  <c r="D12" i="12"/>
  <c r="B12" i="12"/>
  <c r="L55" i="12" s="1"/>
  <c r="M11" i="12"/>
  <c r="L11" i="12"/>
  <c r="K11" i="12"/>
  <c r="H11" i="12"/>
  <c r="M51" i="12"/>
  <c r="D11" i="12"/>
  <c r="B11" i="12"/>
  <c r="L51" i="12" s="1"/>
  <c r="H10" i="12"/>
  <c r="D10" i="12"/>
  <c r="B10" i="12"/>
  <c r="L27" i="12" s="1"/>
  <c r="BC9" i="12"/>
  <c r="BE9" i="12" s="1"/>
  <c r="T9" i="12"/>
  <c r="O9" i="12"/>
  <c r="O13" i="12" s="1"/>
  <c r="O17" i="12" s="1"/>
  <c r="O21" i="12" s="1"/>
  <c r="O25" i="12" s="1"/>
  <c r="O29" i="12" s="1"/>
  <c r="O33" i="12" s="1"/>
  <c r="O37" i="12" s="1"/>
  <c r="O41" i="12" s="1"/>
  <c r="O45" i="12" s="1"/>
  <c r="O49" i="12" s="1"/>
  <c r="O53" i="12" s="1"/>
  <c r="O57" i="12" s="1"/>
  <c r="O61" i="12" s="1"/>
  <c r="O65" i="12" s="1"/>
  <c r="H9" i="12"/>
  <c r="M35" i="12"/>
  <c r="D9" i="12"/>
  <c r="B9" i="12"/>
  <c r="L35" i="12" s="1"/>
  <c r="BD8" i="12"/>
  <c r="BC8" i="12"/>
  <c r="T8" i="12"/>
  <c r="U106" i="12" s="1"/>
  <c r="M8" i="12"/>
  <c r="K8" i="12"/>
  <c r="H8" i="12"/>
  <c r="M39" i="12"/>
  <c r="D8" i="12"/>
  <c r="B8" i="12"/>
  <c r="L39" i="12" s="1"/>
  <c r="BC7" i="12"/>
  <c r="BE7" i="12" s="1"/>
  <c r="M7" i="12"/>
  <c r="K7" i="12"/>
  <c r="H7" i="12"/>
  <c r="M67" i="12"/>
  <c r="D7" i="12"/>
  <c r="B7" i="12"/>
  <c r="L67" i="12" s="1"/>
  <c r="BC6" i="12"/>
  <c r="BE6" i="12" s="1"/>
  <c r="D6" i="12"/>
  <c r="B6" i="12"/>
  <c r="L7" i="12" s="1"/>
  <c r="L106" i="12" s="1"/>
  <c r="AA2" i="12"/>
  <c r="BC25" i="14" l="1"/>
  <c r="L52" i="14"/>
  <c r="BC30" i="14"/>
  <c r="BC36" i="14"/>
  <c r="BC23" i="13"/>
  <c r="BC28" i="13"/>
  <c r="L32" i="13"/>
  <c r="L16" i="13"/>
  <c r="L124" i="13" s="1"/>
  <c r="L36" i="13"/>
  <c r="BC25" i="12"/>
  <c r="BC27" i="12"/>
  <c r="BC34" i="12"/>
  <c r="BC24" i="12"/>
  <c r="BC31" i="12"/>
  <c r="BC36" i="12"/>
  <c r="L52" i="12"/>
  <c r="BF8" i="14"/>
  <c r="BE7" i="14"/>
  <c r="BF6" i="14"/>
  <c r="BE9" i="14"/>
  <c r="L136" i="13"/>
  <c r="BF6" i="12"/>
  <c r="M111" i="14"/>
  <c r="N111" i="14"/>
  <c r="N108" i="14"/>
  <c r="M108" i="14"/>
  <c r="AO106" i="14"/>
  <c r="AL106" i="14" s="1"/>
  <c r="AN106" i="14"/>
  <c r="M28" i="14"/>
  <c r="BD33" i="14"/>
  <c r="T128" i="14"/>
  <c r="U120" i="14"/>
  <c r="U112" i="14"/>
  <c r="L152" i="14"/>
  <c r="M152" i="14" s="1"/>
  <c r="N152" i="14" s="1"/>
  <c r="J152" i="14" s="1"/>
  <c r="L119" i="14"/>
  <c r="L135" i="14"/>
  <c r="AE35" i="14"/>
  <c r="L123" i="14"/>
  <c r="L140" i="14"/>
  <c r="M140" i="14" s="1"/>
  <c r="N140" i="14" s="1"/>
  <c r="J140" i="14" s="1"/>
  <c r="L107" i="14"/>
  <c r="AD122" i="14"/>
  <c r="AC122" i="14"/>
  <c r="AE122" i="14" s="1"/>
  <c r="AA122" i="14" s="1"/>
  <c r="AD110" i="14"/>
  <c r="AD106" i="14"/>
  <c r="T125" i="14"/>
  <c r="U109" i="14"/>
  <c r="AE36" i="14"/>
  <c r="AE47" i="14"/>
  <c r="U117" i="14"/>
  <c r="AN121" i="14"/>
  <c r="AM121" i="14"/>
  <c r="AO121" i="14" s="1"/>
  <c r="AK121" i="14" s="1"/>
  <c r="AM108" i="14"/>
  <c r="L142" i="14"/>
  <c r="M142" i="14" s="1"/>
  <c r="N142" i="14" s="1"/>
  <c r="J142" i="14" s="1"/>
  <c r="L125" i="14"/>
  <c r="L109" i="14"/>
  <c r="L130" i="14"/>
  <c r="L147" i="14"/>
  <c r="M147" i="14" s="1"/>
  <c r="N147" i="14" s="1"/>
  <c r="J147" i="14" s="1"/>
  <c r="L114" i="14"/>
  <c r="AE113" i="14"/>
  <c r="AF113" i="14"/>
  <c r="AC113" i="14" s="1"/>
  <c r="T122" i="14"/>
  <c r="U106" i="14"/>
  <c r="U114" i="14"/>
  <c r="AE13" i="14"/>
  <c r="AE111" i="14"/>
  <c r="AF111" i="14"/>
  <c r="AC111" i="14" s="1"/>
  <c r="BC29" i="14"/>
  <c r="L16" i="14"/>
  <c r="AD124" i="14"/>
  <c r="AC124" i="14"/>
  <c r="AE124" i="14" s="1"/>
  <c r="AA124" i="14" s="1"/>
  <c r="AD112" i="14"/>
  <c r="AD108" i="14"/>
  <c r="M48" i="14"/>
  <c r="AE48" i="14"/>
  <c r="L122" i="14"/>
  <c r="L139" i="14"/>
  <c r="M139" i="14" s="1"/>
  <c r="N139" i="14" s="1"/>
  <c r="J139" i="14" s="1"/>
  <c r="L106" i="14"/>
  <c r="AE12" i="14"/>
  <c r="L64" i="14"/>
  <c r="L136" i="14" s="1"/>
  <c r="BC23" i="14"/>
  <c r="L110" i="14"/>
  <c r="M44" i="14"/>
  <c r="BD24" i="14"/>
  <c r="L24" i="14"/>
  <c r="L126" i="14" s="1"/>
  <c r="AE24" i="14"/>
  <c r="AE25" i="14"/>
  <c r="T126" i="14"/>
  <c r="U110" i="14"/>
  <c r="U118" i="14"/>
  <c r="L149" i="14"/>
  <c r="M149" i="14" s="1"/>
  <c r="N149" i="14" s="1"/>
  <c r="J149" i="14" s="1"/>
  <c r="L132" i="14"/>
  <c r="L116" i="14"/>
  <c r="T123" i="14"/>
  <c r="U107" i="14"/>
  <c r="L141" i="14"/>
  <c r="M141" i="14" s="1"/>
  <c r="N141" i="14" s="1"/>
  <c r="J141" i="14" s="1"/>
  <c r="L124" i="14"/>
  <c r="BC24" i="14"/>
  <c r="BD25" i="14"/>
  <c r="BC27" i="14"/>
  <c r="BC31" i="14"/>
  <c r="BC34" i="14"/>
  <c r="L146" i="14"/>
  <c r="M146" i="14" s="1"/>
  <c r="N146" i="14" s="1"/>
  <c r="J146" i="14" s="1"/>
  <c r="L129" i="14"/>
  <c r="BD36" i="14"/>
  <c r="T127" i="14"/>
  <c r="U111" i="14"/>
  <c r="M40" i="14"/>
  <c r="L150" i="14"/>
  <c r="M150" i="14" s="1"/>
  <c r="N150" i="14" s="1"/>
  <c r="J150" i="14" s="1"/>
  <c r="L133" i="14"/>
  <c r="L117" i="14"/>
  <c r="L154" i="14"/>
  <c r="M154" i="14" s="1"/>
  <c r="N154" i="14" s="1"/>
  <c r="J154" i="14" s="1"/>
  <c r="L137" i="14"/>
  <c r="L121" i="14"/>
  <c r="T124" i="14"/>
  <c r="U108" i="14"/>
  <c r="L145" i="14"/>
  <c r="M145" i="14" s="1"/>
  <c r="N145" i="14" s="1"/>
  <c r="J145" i="14" s="1"/>
  <c r="L128" i="14"/>
  <c r="L112" i="14"/>
  <c r="L131" i="14"/>
  <c r="L148" i="14"/>
  <c r="M148" i="14" s="1"/>
  <c r="N148" i="14" s="1"/>
  <c r="J148" i="14" s="1"/>
  <c r="L115" i="14"/>
  <c r="T129" i="14"/>
  <c r="U121" i="14"/>
  <c r="U113" i="14"/>
  <c r="U115" i="14"/>
  <c r="U119" i="14"/>
  <c r="AD123" i="14"/>
  <c r="AC123" i="14"/>
  <c r="AE123" i="14" s="1"/>
  <c r="AA123" i="14" s="1"/>
  <c r="AD107" i="14"/>
  <c r="L127" i="14"/>
  <c r="L144" i="14"/>
  <c r="M144" i="14" s="1"/>
  <c r="N144" i="14" s="1"/>
  <c r="J144" i="14" s="1"/>
  <c r="AN122" i="14"/>
  <c r="AM122" i="14"/>
  <c r="AO122" i="14" s="1"/>
  <c r="AK122" i="14" s="1"/>
  <c r="AM109" i="14"/>
  <c r="AM107" i="14"/>
  <c r="AD125" i="14"/>
  <c r="AC125" i="14"/>
  <c r="AE125" i="14" s="1"/>
  <c r="AA125" i="14" s="1"/>
  <c r="AD109" i="14"/>
  <c r="L134" i="14"/>
  <c r="L151" i="14"/>
  <c r="M151" i="14" s="1"/>
  <c r="N151" i="14" s="1"/>
  <c r="J151" i="14" s="1"/>
  <c r="L118" i="14"/>
  <c r="L113" i="14"/>
  <c r="U116" i="14"/>
  <c r="L120" i="14"/>
  <c r="M40" i="13"/>
  <c r="BD35" i="13"/>
  <c r="AE36" i="13"/>
  <c r="AE25" i="13"/>
  <c r="T124" i="13"/>
  <c r="U116" i="13"/>
  <c r="U108" i="13"/>
  <c r="AE24" i="13"/>
  <c r="BD28" i="13"/>
  <c r="M60" i="13"/>
  <c r="M20" i="13"/>
  <c r="BD30" i="13"/>
  <c r="AO106" i="13"/>
  <c r="AL106" i="13" s="1"/>
  <c r="AN106" i="13"/>
  <c r="L12" i="13"/>
  <c r="L140" i="13" s="1"/>
  <c r="M140" i="13" s="1"/>
  <c r="N140" i="13" s="1"/>
  <c r="J140" i="13" s="1"/>
  <c r="BC22" i="13"/>
  <c r="L145" i="13"/>
  <c r="M145" i="13" s="1"/>
  <c r="N145" i="13" s="1"/>
  <c r="J145" i="13" s="1"/>
  <c r="L128" i="13"/>
  <c r="L112" i="13"/>
  <c r="BE7" i="13"/>
  <c r="BF7" i="13"/>
  <c r="L56" i="13"/>
  <c r="AD107" i="13"/>
  <c r="BD25" i="13"/>
  <c r="M32" i="13"/>
  <c r="M52" i="13"/>
  <c r="BD32" i="13"/>
  <c r="AE48" i="13"/>
  <c r="L68" i="13"/>
  <c r="L137" i="13" s="1"/>
  <c r="AE108" i="13"/>
  <c r="AF108" i="13"/>
  <c r="AC108" i="13" s="1"/>
  <c r="L122" i="13"/>
  <c r="L139" i="13"/>
  <c r="M139" i="13" s="1"/>
  <c r="N139" i="13" s="1"/>
  <c r="J139" i="13" s="1"/>
  <c r="L106" i="13"/>
  <c r="W106" i="13"/>
  <c r="T106" i="13" s="1"/>
  <c r="V106" i="13"/>
  <c r="AE12" i="13"/>
  <c r="AE13" i="13"/>
  <c r="BC9" i="13"/>
  <c r="BD8" i="13"/>
  <c r="BC8" i="13"/>
  <c r="AE35" i="13"/>
  <c r="L131" i="13"/>
  <c r="L115" i="13"/>
  <c r="L148" i="13"/>
  <c r="M148" i="13" s="1"/>
  <c r="N148" i="13" s="1"/>
  <c r="J148" i="13" s="1"/>
  <c r="L116" i="13"/>
  <c r="N136" i="13"/>
  <c r="M136" i="13"/>
  <c r="L48" i="13"/>
  <c r="L149" i="13" s="1"/>
  <c r="M149" i="13" s="1"/>
  <c r="N149" i="13" s="1"/>
  <c r="J149" i="13" s="1"/>
  <c r="L123" i="13"/>
  <c r="AD122" i="13"/>
  <c r="AC122" i="13"/>
  <c r="AE122" i="13" s="1"/>
  <c r="AA122" i="13" s="1"/>
  <c r="AD110" i="13"/>
  <c r="AN121" i="13"/>
  <c r="AM121" i="13"/>
  <c r="AO121" i="13" s="1"/>
  <c r="AK121" i="13" s="1"/>
  <c r="AM108" i="13"/>
  <c r="L142" i="13"/>
  <c r="M142" i="13" s="1"/>
  <c r="N142" i="13" s="1"/>
  <c r="J142" i="13" s="1"/>
  <c r="L125" i="13"/>
  <c r="L109" i="13"/>
  <c r="L126" i="13"/>
  <c r="L110" i="13"/>
  <c r="L143" i="13"/>
  <c r="M143" i="13" s="1"/>
  <c r="N143" i="13" s="1"/>
  <c r="J143" i="13" s="1"/>
  <c r="T125" i="13"/>
  <c r="U117" i="13"/>
  <c r="U109" i="13"/>
  <c r="T126" i="13"/>
  <c r="U118" i="13"/>
  <c r="U110" i="13"/>
  <c r="AD124" i="13"/>
  <c r="AC124" i="13"/>
  <c r="AE124" i="13" s="1"/>
  <c r="AA124" i="13" s="1"/>
  <c r="AD112" i="13"/>
  <c r="L130" i="13"/>
  <c r="L114" i="13"/>
  <c r="L147" i="13"/>
  <c r="M147" i="13" s="1"/>
  <c r="N147" i="13" s="1"/>
  <c r="J147" i="13" s="1"/>
  <c r="AD125" i="13"/>
  <c r="AC125" i="13"/>
  <c r="AE125" i="13" s="1"/>
  <c r="AA125" i="13" s="1"/>
  <c r="AD113" i="13"/>
  <c r="AD109" i="13"/>
  <c r="T129" i="13"/>
  <c r="U121" i="13"/>
  <c r="U113" i="13"/>
  <c r="L121" i="13"/>
  <c r="AD123" i="13"/>
  <c r="AC123" i="13"/>
  <c r="AE123" i="13" s="1"/>
  <c r="AA123" i="13" s="1"/>
  <c r="AD111" i="13"/>
  <c r="L127" i="13"/>
  <c r="L111" i="13"/>
  <c r="L144" i="13"/>
  <c r="M144" i="13" s="1"/>
  <c r="N144" i="13" s="1"/>
  <c r="J144" i="13" s="1"/>
  <c r="T128" i="13"/>
  <c r="U120" i="13"/>
  <c r="U112" i="13"/>
  <c r="L134" i="13"/>
  <c r="L118" i="13"/>
  <c r="L151" i="13"/>
  <c r="M151" i="13" s="1"/>
  <c r="N151" i="13" s="1"/>
  <c r="J151" i="13" s="1"/>
  <c r="L119" i="13"/>
  <c r="L152" i="13"/>
  <c r="M152" i="13" s="1"/>
  <c r="N152" i="13" s="1"/>
  <c r="J152" i="13" s="1"/>
  <c r="V107" i="13"/>
  <c r="W107" i="13"/>
  <c r="T107" i="13" s="1"/>
  <c r="BC6" i="13"/>
  <c r="T122" i="13"/>
  <c r="U114" i="13"/>
  <c r="T123" i="13"/>
  <c r="U115" i="13"/>
  <c r="L141" i="13"/>
  <c r="M141" i="13" s="1"/>
  <c r="N141" i="13" s="1"/>
  <c r="J141" i="13" s="1"/>
  <c r="L108" i="13"/>
  <c r="BC24" i="13"/>
  <c r="L146" i="13"/>
  <c r="M146" i="13" s="1"/>
  <c r="N146" i="13" s="1"/>
  <c r="J146" i="13" s="1"/>
  <c r="L129" i="13"/>
  <c r="L113" i="13"/>
  <c r="BD36" i="13"/>
  <c r="T127" i="13"/>
  <c r="U119" i="13"/>
  <c r="U111" i="13"/>
  <c r="AN122" i="13"/>
  <c r="AM122" i="13"/>
  <c r="AO122" i="13" s="1"/>
  <c r="AK122" i="13" s="1"/>
  <c r="AM109" i="13"/>
  <c r="AM107" i="13"/>
  <c r="AE47" i="13"/>
  <c r="AD106" i="13"/>
  <c r="L107" i="13"/>
  <c r="L135" i="13"/>
  <c r="L150" i="13"/>
  <c r="M150" i="13" s="1"/>
  <c r="N150" i="13" s="1"/>
  <c r="J150" i="13" s="1"/>
  <c r="L133" i="13"/>
  <c r="L117" i="13"/>
  <c r="L153" i="13"/>
  <c r="M153" i="13" s="1"/>
  <c r="N153" i="13" s="1"/>
  <c r="J153" i="13" s="1"/>
  <c r="L120" i="13"/>
  <c r="V106" i="12"/>
  <c r="W106" i="12"/>
  <c r="T106" i="12" s="1"/>
  <c r="V107" i="12"/>
  <c r="W107" i="12"/>
  <c r="T107" i="12" s="1"/>
  <c r="L108" i="12"/>
  <c r="BF9" i="12"/>
  <c r="AD122" i="12"/>
  <c r="AC122" i="12"/>
  <c r="AE122" i="12" s="1"/>
  <c r="AA122" i="12" s="1"/>
  <c r="AD110" i="12"/>
  <c r="AD106" i="12"/>
  <c r="M44" i="12"/>
  <c r="BD24" i="12"/>
  <c r="N106" i="12"/>
  <c r="M106" i="12"/>
  <c r="BF8" i="12"/>
  <c r="BE8" i="12"/>
  <c r="AE12" i="12"/>
  <c r="T126" i="12"/>
  <c r="U118" i="12"/>
  <c r="U110" i="12"/>
  <c r="AD124" i="12"/>
  <c r="AC124" i="12"/>
  <c r="AE124" i="12" s="1"/>
  <c r="AA124" i="12" s="1"/>
  <c r="AD112" i="12"/>
  <c r="AD108" i="12"/>
  <c r="L130" i="12"/>
  <c r="L114" i="12"/>
  <c r="L147" i="12"/>
  <c r="M147" i="12" s="1"/>
  <c r="N147" i="12" s="1"/>
  <c r="J147" i="12" s="1"/>
  <c r="AE47" i="12"/>
  <c r="M48" i="12"/>
  <c r="AE48" i="12"/>
  <c r="AE13" i="12"/>
  <c r="T123" i="12"/>
  <c r="U115" i="12"/>
  <c r="BC23" i="12"/>
  <c r="L64" i="12"/>
  <c r="L126" i="12"/>
  <c r="L143" i="12"/>
  <c r="M143" i="12" s="1"/>
  <c r="N143" i="12" s="1"/>
  <c r="J143" i="12" s="1"/>
  <c r="L110" i="12"/>
  <c r="BF7" i="12"/>
  <c r="T122" i="12"/>
  <c r="U114" i="12"/>
  <c r="AE24" i="12"/>
  <c r="AE25" i="12"/>
  <c r="AE36" i="12"/>
  <c r="T128" i="12"/>
  <c r="U120" i="12"/>
  <c r="U112" i="12"/>
  <c r="L154" i="12"/>
  <c r="M154" i="12" s="1"/>
  <c r="N154" i="12" s="1"/>
  <c r="J154" i="12" s="1"/>
  <c r="L137" i="12"/>
  <c r="L121" i="12"/>
  <c r="L123" i="12"/>
  <c r="L140" i="12"/>
  <c r="M140" i="12" s="1"/>
  <c r="N140" i="12" s="1"/>
  <c r="J140" i="12" s="1"/>
  <c r="L107" i="12"/>
  <c r="AN121" i="12"/>
  <c r="AM121" i="12"/>
  <c r="AO121" i="12" s="1"/>
  <c r="AK121" i="12" s="1"/>
  <c r="AM108" i="12"/>
  <c r="AM106" i="12"/>
  <c r="L142" i="12"/>
  <c r="M142" i="12" s="1"/>
  <c r="N142" i="12" s="1"/>
  <c r="J142" i="12" s="1"/>
  <c r="L125" i="12"/>
  <c r="T125" i="12"/>
  <c r="U117" i="12"/>
  <c r="U109" i="12"/>
  <c r="L16" i="12"/>
  <c r="L141" i="12" s="1"/>
  <c r="M141" i="12" s="1"/>
  <c r="N141" i="12" s="1"/>
  <c r="J141" i="12" s="1"/>
  <c r="BC29" i="12"/>
  <c r="M28" i="12"/>
  <c r="BD33" i="12"/>
  <c r="AE35" i="12"/>
  <c r="L8" i="12"/>
  <c r="L122" i="12" s="1"/>
  <c r="BC37" i="12"/>
  <c r="L149" i="12"/>
  <c r="M149" i="12" s="1"/>
  <c r="N149" i="12" s="1"/>
  <c r="J149" i="12" s="1"/>
  <c r="L132" i="12"/>
  <c r="L116" i="12"/>
  <c r="L109" i="12"/>
  <c r="T127" i="12"/>
  <c r="U119" i="12"/>
  <c r="U111" i="12"/>
  <c r="L150" i="12"/>
  <c r="M150" i="12" s="1"/>
  <c r="N150" i="12" s="1"/>
  <c r="J150" i="12" s="1"/>
  <c r="L133" i="12"/>
  <c r="L117" i="12"/>
  <c r="L153" i="12"/>
  <c r="M153" i="12" s="1"/>
  <c r="N153" i="12" s="1"/>
  <c r="J153" i="12" s="1"/>
  <c r="L120" i="12"/>
  <c r="AN107" i="12"/>
  <c r="AO107" i="12"/>
  <c r="AL107" i="12" s="1"/>
  <c r="AN109" i="12"/>
  <c r="AO109" i="12"/>
  <c r="AL109" i="12" s="1"/>
  <c r="BD6" i="12"/>
  <c r="M16" i="12"/>
  <c r="T124" i="12"/>
  <c r="U116" i="12"/>
  <c r="L145" i="12"/>
  <c r="M145" i="12" s="1"/>
  <c r="N145" i="12" s="1"/>
  <c r="J145" i="12" s="1"/>
  <c r="L128" i="12"/>
  <c r="L112" i="12"/>
  <c r="L131" i="12"/>
  <c r="L115" i="12"/>
  <c r="L148" i="12"/>
  <c r="M148" i="12" s="1"/>
  <c r="N148" i="12" s="1"/>
  <c r="J148" i="12" s="1"/>
  <c r="T129" i="12"/>
  <c r="U121" i="12"/>
  <c r="U113" i="12"/>
  <c r="L119" i="12"/>
  <c r="L152" i="12"/>
  <c r="M152" i="12" s="1"/>
  <c r="N152" i="12" s="1"/>
  <c r="J152" i="12" s="1"/>
  <c r="W108" i="12"/>
  <c r="T108" i="12" s="1"/>
  <c r="L136" i="12"/>
  <c r="L146" i="12"/>
  <c r="M146" i="12" s="1"/>
  <c r="N146" i="12" s="1"/>
  <c r="J146" i="12" s="1"/>
  <c r="L129" i="12"/>
  <c r="L113" i="12"/>
  <c r="AD123" i="12"/>
  <c r="AC123" i="12"/>
  <c r="AE123" i="12" s="1"/>
  <c r="AA123" i="12" s="1"/>
  <c r="AD111" i="12"/>
  <c r="AD107" i="12"/>
  <c r="L127" i="12"/>
  <c r="L111" i="12"/>
  <c r="L144" i="12"/>
  <c r="M144" i="12" s="1"/>
  <c r="N144" i="12" s="1"/>
  <c r="J144" i="12" s="1"/>
  <c r="AN122" i="12"/>
  <c r="AM122" i="12"/>
  <c r="AO122" i="12" s="1"/>
  <c r="AK122" i="12" s="1"/>
  <c r="AD125" i="12"/>
  <c r="AC125" i="12"/>
  <c r="AE125" i="12" s="1"/>
  <c r="AA125" i="12" s="1"/>
  <c r="AD113" i="12"/>
  <c r="AD109" i="12"/>
  <c r="L134" i="12"/>
  <c r="L118" i="12"/>
  <c r="L151" i="12"/>
  <c r="M151" i="12" s="1"/>
  <c r="N151" i="12" s="1"/>
  <c r="J151" i="12" s="1"/>
  <c r="L135" i="12"/>
  <c r="L154" i="13" l="1"/>
  <c r="M154" i="13" s="1"/>
  <c r="N154" i="13" s="1"/>
  <c r="J154" i="13" s="1"/>
  <c r="L153" i="14"/>
  <c r="M153" i="14" s="1"/>
  <c r="N153" i="14" s="1"/>
  <c r="J153" i="14" s="1"/>
  <c r="L139" i="12"/>
  <c r="M139" i="12" s="1"/>
  <c r="N139" i="12" s="1"/>
  <c r="J139" i="12" s="1"/>
  <c r="M126" i="14"/>
  <c r="N126" i="14"/>
  <c r="V113" i="14"/>
  <c r="W113" i="14"/>
  <c r="T113" i="14" s="1"/>
  <c r="M116" i="14"/>
  <c r="N116" i="14"/>
  <c r="L143" i="14"/>
  <c r="M143" i="14" s="1"/>
  <c r="N143" i="14" s="1"/>
  <c r="J143" i="14" s="1"/>
  <c r="W106" i="14"/>
  <c r="T106" i="14" s="1"/>
  <c r="V106" i="14"/>
  <c r="M114" i="14"/>
  <c r="N114" i="14"/>
  <c r="M125" i="14"/>
  <c r="N125" i="14"/>
  <c r="W109" i="14"/>
  <c r="T109" i="14" s="1"/>
  <c r="V109" i="14"/>
  <c r="BD13" i="14"/>
  <c r="BC13" i="14"/>
  <c r="BC12" i="14"/>
  <c r="BC10" i="14"/>
  <c r="BD12" i="14"/>
  <c r="BD11" i="14"/>
  <c r="BD10" i="14"/>
  <c r="BC11" i="14"/>
  <c r="M123" i="14"/>
  <c r="N123" i="14"/>
  <c r="V116" i="14"/>
  <c r="W116" i="14"/>
  <c r="T116" i="14" s="1"/>
  <c r="N134" i="14"/>
  <c r="M134" i="14"/>
  <c r="AO107" i="14"/>
  <c r="AL107" i="14" s="1"/>
  <c r="AN107" i="14"/>
  <c r="V121" i="14"/>
  <c r="W121" i="14"/>
  <c r="T121" i="14" s="1"/>
  <c r="M131" i="14"/>
  <c r="N131" i="14"/>
  <c r="W108" i="14"/>
  <c r="T108" i="14" s="1"/>
  <c r="V108" i="14"/>
  <c r="M129" i="14"/>
  <c r="N129" i="14"/>
  <c r="M132" i="14"/>
  <c r="N132" i="14"/>
  <c r="U126" i="14"/>
  <c r="V126" i="14"/>
  <c r="R126" i="14" s="1"/>
  <c r="N106" i="14"/>
  <c r="M106" i="14"/>
  <c r="U122" i="14"/>
  <c r="V122" i="14"/>
  <c r="R122" i="14" s="1"/>
  <c r="V117" i="14"/>
  <c r="W117" i="14"/>
  <c r="T117" i="14" s="1"/>
  <c r="U125" i="14"/>
  <c r="V125" i="14"/>
  <c r="R125" i="14" s="1"/>
  <c r="V112" i="14"/>
  <c r="W112" i="14"/>
  <c r="T112" i="14" s="1"/>
  <c r="M120" i="14"/>
  <c r="N120" i="14"/>
  <c r="M113" i="14"/>
  <c r="N113" i="14"/>
  <c r="AO109" i="14"/>
  <c r="AL109" i="14" s="1"/>
  <c r="AN109" i="14"/>
  <c r="M127" i="14"/>
  <c r="N127" i="14"/>
  <c r="K127" i="14" s="1"/>
  <c r="V119" i="14"/>
  <c r="W119" i="14"/>
  <c r="T119" i="14" s="1"/>
  <c r="U129" i="14"/>
  <c r="V129" i="14"/>
  <c r="R129" i="14" s="1"/>
  <c r="M112" i="14"/>
  <c r="N112" i="14"/>
  <c r="K112" i="14" s="1"/>
  <c r="U124" i="14"/>
  <c r="V124" i="14"/>
  <c r="R124" i="14" s="1"/>
  <c r="M117" i="14"/>
  <c r="N117" i="14"/>
  <c r="K117" i="14" s="1"/>
  <c r="V111" i="14"/>
  <c r="W111" i="14"/>
  <c r="T111" i="14" s="1"/>
  <c r="W107" i="14"/>
  <c r="T107" i="14" s="1"/>
  <c r="V107" i="14"/>
  <c r="AE108" i="14"/>
  <c r="AF108" i="14"/>
  <c r="AC108" i="14" s="1"/>
  <c r="M130" i="14"/>
  <c r="N130" i="14"/>
  <c r="K130" i="14" s="1"/>
  <c r="AO108" i="14"/>
  <c r="AL108" i="14" s="1"/>
  <c r="AN108" i="14"/>
  <c r="AF106" i="14"/>
  <c r="AC106" i="14" s="1"/>
  <c r="AE106" i="14"/>
  <c r="N107" i="14"/>
  <c r="M107" i="14"/>
  <c r="N135" i="14"/>
  <c r="M135" i="14"/>
  <c r="V120" i="14"/>
  <c r="W120" i="14"/>
  <c r="T120" i="14" s="1"/>
  <c r="M137" i="14"/>
  <c r="N137" i="14"/>
  <c r="M124" i="14"/>
  <c r="N124" i="14"/>
  <c r="K124" i="14" s="1"/>
  <c r="W110" i="14"/>
  <c r="T110" i="14" s="1"/>
  <c r="V110" i="14"/>
  <c r="AE109" i="14"/>
  <c r="AF109" i="14"/>
  <c r="AC109" i="14" s="1"/>
  <c r="N136" i="14"/>
  <c r="M136" i="14"/>
  <c r="M118" i="14"/>
  <c r="N118" i="14"/>
  <c r="AE107" i="14"/>
  <c r="AF107" i="14"/>
  <c r="AC107" i="14" s="1"/>
  <c r="V115" i="14"/>
  <c r="W115" i="14"/>
  <c r="T115" i="14" s="1"/>
  <c r="M115" i="14"/>
  <c r="N115" i="14"/>
  <c r="K115" i="14" s="1"/>
  <c r="M128" i="14"/>
  <c r="N128" i="14"/>
  <c r="M121" i="14"/>
  <c r="N121" i="14"/>
  <c r="M133" i="14"/>
  <c r="N133" i="14"/>
  <c r="K133" i="14" s="1"/>
  <c r="U127" i="14"/>
  <c r="V127" i="14"/>
  <c r="R127" i="14" s="1"/>
  <c r="U123" i="14"/>
  <c r="V123" i="14"/>
  <c r="R123" i="14" s="1"/>
  <c r="V118" i="14"/>
  <c r="W118" i="14"/>
  <c r="T118" i="14" s="1"/>
  <c r="N110" i="14"/>
  <c r="K110" i="14" s="1"/>
  <c r="M110" i="14"/>
  <c r="M122" i="14"/>
  <c r="N122" i="14"/>
  <c r="K122" i="14" s="1"/>
  <c r="AE112" i="14"/>
  <c r="AF112" i="14"/>
  <c r="AC112" i="14" s="1"/>
  <c r="V114" i="14"/>
  <c r="W114" i="14"/>
  <c r="T114" i="14" s="1"/>
  <c r="N109" i="14"/>
  <c r="K109" i="14" s="1"/>
  <c r="M109" i="14"/>
  <c r="AE110" i="14"/>
  <c r="AF110" i="14"/>
  <c r="AC110" i="14" s="1"/>
  <c r="M119" i="14"/>
  <c r="N119" i="14"/>
  <c r="K119" i="14" s="1"/>
  <c r="U128" i="14"/>
  <c r="V128" i="14"/>
  <c r="R128" i="14" s="1"/>
  <c r="M119" i="13"/>
  <c r="N119" i="13"/>
  <c r="M111" i="13"/>
  <c r="N111" i="13"/>
  <c r="V113" i="13"/>
  <c r="W113" i="13"/>
  <c r="T113" i="13" s="1"/>
  <c r="M114" i="13"/>
  <c r="N114" i="13"/>
  <c r="V109" i="13"/>
  <c r="W109" i="13"/>
  <c r="T109" i="13" s="1"/>
  <c r="M110" i="13"/>
  <c r="N110" i="13"/>
  <c r="K110" i="13" s="1"/>
  <c r="M116" i="13"/>
  <c r="N116" i="13"/>
  <c r="N135" i="13"/>
  <c r="M135" i="13"/>
  <c r="AN107" i="13"/>
  <c r="AO107" i="13"/>
  <c r="AL107" i="13" s="1"/>
  <c r="M113" i="13"/>
  <c r="N113" i="13"/>
  <c r="M108" i="13"/>
  <c r="N108" i="13"/>
  <c r="U123" i="13"/>
  <c r="V123" i="13"/>
  <c r="R123" i="13" s="1"/>
  <c r="V120" i="13"/>
  <c r="W120" i="13"/>
  <c r="T120" i="13" s="1"/>
  <c r="M121" i="13"/>
  <c r="N121" i="13"/>
  <c r="V121" i="13"/>
  <c r="W121" i="13"/>
  <c r="T121" i="13" s="1"/>
  <c r="M130" i="13"/>
  <c r="N130" i="13"/>
  <c r="V117" i="13"/>
  <c r="W117" i="13"/>
  <c r="T117" i="13" s="1"/>
  <c r="BD13" i="13"/>
  <c r="BC12" i="13"/>
  <c r="BC11" i="13"/>
  <c r="BC13" i="13"/>
  <c r="BD12" i="13"/>
  <c r="BD11" i="13"/>
  <c r="BD10" i="13"/>
  <c r="BC10" i="13"/>
  <c r="L132" i="13"/>
  <c r="AE107" i="13"/>
  <c r="AF107" i="13"/>
  <c r="AC107" i="13" s="1"/>
  <c r="M117" i="13"/>
  <c r="N117" i="13"/>
  <c r="N107" i="13"/>
  <c r="M107" i="13"/>
  <c r="AN109" i="13"/>
  <c r="AO109" i="13"/>
  <c r="AL109" i="13" s="1"/>
  <c r="V119" i="13"/>
  <c r="W119" i="13"/>
  <c r="T119" i="13" s="1"/>
  <c r="M129" i="13"/>
  <c r="N129" i="13"/>
  <c r="M124" i="13"/>
  <c r="N124" i="13"/>
  <c r="V114" i="13"/>
  <c r="W114" i="13"/>
  <c r="T114" i="13" s="1"/>
  <c r="M118" i="13"/>
  <c r="N118" i="13"/>
  <c r="U128" i="13"/>
  <c r="V128" i="13"/>
  <c r="R128" i="13" s="1"/>
  <c r="AE111" i="13"/>
  <c r="AF111" i="13"/>
  <c r="AC111" i="13" s="1"/>
  <c r="M137" i="13"/>
  <c r="N137" i="13"/>
  <c r="K137" i="13" s="1"/>
  <c r="U129" i="13"/>
  <c r="V129" i="13"/>
  <c r="R129" i="13" s="1"/>
  <c r="AE112" i="13"/>
  <c r="AF112" i="13"/>
  <c r="AC112" i="13" s="1"/>
  <c r="V118" i="13"/>
  <c r="W118" i="13"/>
  <c r="T118" i="13" s="1"/>
  <c r="U125" i="13"/>
  <c r="V125" i="13"/>
  <c r="R125" i="13" s="1"/>
  <c r="M109" i="13"/>
  <c r="N109" i="13"/>
  <c r="N106" i="13"/>
  <c r="M106" i="13"/>
  <c r="M128" i="13"/>
  <c r="N128" i="13"/>
  <c r="V116" i="13"/>
  <c r="W116" i="13"/>
  <c r="T116" i="13" s="1"/>
  <c r="M120" i="13"/>
  <c r="N120" i="13"/>
  <c r="V115" i="13"/>
  <c r="W115" i="13"/>
  <c r="T115" i="13" s="1"/>
  <c r="BF6" i="13"/>
  <c r="BE6" i="13"/>
  <c r="V112" i="13"/>
  <c r="W112" i="13"/>
  <c r="T112" i="13" s="1"/>
  <c r="AE113" i="13"/>
  <c r="AF113" i="13"/>
  <c r="AC113" i="13" s="1"/>
  <c r="AE110" i="13"/>
  <c r="AF110" i="13"/>
  <c r="AC110" i="13" s="1"/>
  <c r="M123" i="13"/>
  <c r="N123" i="13"/>
  <c r="M115" i="13"/>
  <c r="N115" i="13"/>
  <c r="M122" i="13"/>
  <c r="N122" i="13"/>
  <c r="K122" i="13" s="1"/>
  <c r="V111" i="13"/>
  <c r="W111" i="13"/>
  <c r="T111" i="13" s="1"/>
  <c r="M127" i="13"/>
  <c r="N127" i="13"/>
  <c r="V110" i="13"/>
  <c r="W110" i="13"/>
  <c r="T110" i="13" s="1"/>
  <c r="M126" i="13"/>
  <c r="N126" i="13"/>
  <c r="K126" i="13" s="1"/>
  <c r="AN108" i="13"/>
  <c r="AO108" i="13"/>
  <c r="AL108" i="13" s="1"/>
  <c r="M131" i="13"/>
  <c r="N131" i="13"/>
  <c r="BF9" i="13"/>
  <c r="BE9" i="13"/>
  <c r="M112" i="13"/>
  <c r="N112" i="13"/>
  <c r="V108" i="13"/>
  <c r="W108" i="13"/>
  <c r="T108" i="13" s="1"/>
  <c r="M133" i="13"/>
  <c r="N133" i="13"/>
  <c r="AF106" i="13"/>
  <c r="AC106" i="13" s="1"/>
  <c r="AE106" i="13"/>
  <c r="U127" i="13"/>
  <c r="V127" i="13"/>
  <c r="R127" i="13" s="1"/>
  <c r="U122" i="13"/>
  <c r="V122" i="13"/>
  <c r="R122" i="13" s="1"/>
  <c r="N134" i="13"/>
  <c r="K134" i="13" s="1"/>
  <c r="M134" i="13"/>
  <c r="AE109" i="13"/>
  <c r="AF109" i="13"/>
  <c r="AC109" i="13" s="1"/>
  <c r="U126" i="13"/>
  <c r="V126" i="13"/>
  <c r="R126" i="13" s="1"/>
  <c r="M125" i="13"/>
  <c r="N125" i="13"/>
  <c r="BF8" i="13"/>
  <c r="BE8" i="13"/>
  <c r="U124" i="13"/>
  <c r="V124" i="13"/>
  <c r="R124" i="13" s="1"/>
  <c r="AE111" i="12"/>
  <c r="AF111" i="12"/>
  <c r="AC111" i="12" s="1"/>
  <c r="M129" i="12"/>
  <c r="N129" i="12"/>
  <c r="U129" i="12"/>
  <c r="V129" i="12"/>
  <c r="R129" i="12" s="1"/>
  <c r="U124" i="12"/>
  <c r="V124" i="12"/>
  <c r="R124" i="12" s="1"/>
  <c r="V109" i="12"/>
  <c r="W109" i="12"/>
  <c r="T109" i="12" s="1"/>
  <c r="M114" i="12"/>
  <c r="N114" i="12"/>
  <c r="N134" i="12"/>
  <c r="M134" i="12"/>
  <c r="M120" i="12"/>
  <c r="N120" i="12"/>
  <c r="M109" i="12"/>
  <c r="N109" i="12"/>
  <c r="V117" i="12"/>
  <c r="W117" i="12"/>
  <c r="T117" i="12" s="1"/>
  <c r="AN106" i="12"/>
  <c r="AO106" i="12"/>
  <c r="AL106" i="12" s="1"/>
  <c r="N107" i="12"/>
  <c r="K107" i="12" s="1"/>
  <c r="M107" i="12"/>
  <c r="M137" i="12"/>
  <c r="N137" i="12"/>
  <c r="U128" i="12"/>
  <c r="V128" i="12"/>
  <c r="R128" i="12" s="1"/>
  <c r="V114" i="12"/>
  <c r="W114" i="12"/>
  <c r="T114" i="12" s="1"/>
  <c r="V115" i="12"/>
  <c r="W115" i="12"/>
  <c r="T115" i="12" s="1"/>
  <c r="N135" i="12"/>
  <c r="K135" i="12" s="1"/>
  <c r="M135" i="12"/>
  <c r="AE109" i="12"/>
  <c r="AF109" i="12"/>
  <c r="AC109" i="12" s="1"/>
  <c r="M127" i="12"/>
  <c r="N127" i="12"/>
  <c r="N136" i="12"/>
  <c r="M136" i="12"/>
  <c r="V113" i="12"/>
  <c r="W113" i="12"/>
  <c r="T113" i="12" s="1"/>
  <c r="M115" i="12"/>
  <c r="N115" i="12"/>
  <c r="V111" i="12"/>
  <c r="W111" i="12"/>
  <c r="T111" i="12" s="1"/>
  <c r="M116" i="12"/>
  <c r="N116" i="12"/>
  <c r="U125" i="12"/>
  <c r="V125" i="12"/>
  <c r="R125" i="12" s="1"/>
  <c r="AN108" i="12"/>
  <c r="AO108" i="12"/>
  <c r="AL108" i="12" s="1"/>
  <c r="U122" i="12"/>
  <c r="V122" i="12"/>
  <c r="R122" i="12" s="1"/>
  <c r="M126" i="12"/>
  <c r="N126" i="12"/>
  <c r="U123" i="12"/>
  <c r="V123" i="12"/>
  <c r="R123" i="12" s="1"/>
  <c r="AE108" i="12"/>
  <c r="AF108" i="12"/>
  <c r="AC108" i="12" s="1"/>
  <c r="V110" i="12"/>
  <c r="W110" i="12"/>
  <c r="T110" i="12" s="1"/>
  <c r="BC12" i="12"/>
  <c r="BC11" i="12"/>
  <c r="BC10" i="12"/>
  <c r="BD12" i="12"/>
  <c r="BC13" i="12"/>
  <c r="BD13" i="12"/>
  <c r="BD11" i="12"/>
  <c r="BD10" i="12"/>
  <c r="L124" i="12"/>
  <c r="M118" i="12"/>
  <c r="N118" i="12"/>
  <c r="M112" i="12"/>
  <c r="N112" i="12"/>
  <c r="M133" i="12"/>
  <c r="N133" i="12"/>
  <c r="U127" i="12"/>
  <c r="V127" i="12"/>
  <c r="R127" i="12" s="1"/>
  <c r="M121" i="12"/>
  <c r="N121" i="12"/>
  <c r="V120" i="12"/>
  <c r="W120" i="12"/>
  <c r="T120" i="12" s="1"/>
  <c r="M110" i="12"/>
  <c r="N110" i="12"/>
  <c r="U126" i="12"/>
  <c r="V126" i="12"/>
  <c r="R126" i="12" s="1"/>
  <c r="AF106" i="12"/>
  <c r="AC106" i="12" s="1"/>
  <c r="AE106" i="12"/>
  <c r="M111" i="12"/>
  <c r="N111" i="12"/>
  <c r="M119" i="12"/>
  <c r="N119" i="12"/>
  <c r="K119" i="12" s="1"/>
  <c r="M128" i="12"/>
  <c r="N128" i="12"/>
  <c r="M130" i="12"/>
  <c r="N130" i="12"/>
  <c r="AE110" i="12"/>
  <c r="AF110" i="12"/>
  <c r="AC110" i="12" s="1"/>
  <c r="M108" i="12"/>
  <c r="N108" i="12"/>
  <c r="AE113" i="12"/>
  <c r="AF113" i="12"/>
  <c r="AC113" i="12" s="1"/>
  <c r="AE107" i="12"/>
  <c r="AF107" i="12"/>
  <c r="AC107" i="12" s="1"/>
  <c r="M113" i="12"/>
  <c r="N113" i="12"/>
  <c r="K113" i="12" s="1"/>
  <c r="V121" i="12"/>
  <c r="W121" i="12"/>
  <c r="T121" i="12" s="1"/>
  <c r="M131" i="12"/>
  <c r="N131" i="12"/>
  <c r="V116" i="12"/>
  <c r="W116" i="12"/>
  <c r="T116" i="12" s="1"/>
  <c r="M122" i="12"/>
  <c r="N122" i="12"/>
  <c r="M117" i="12"/>
  <c r="N117" i="12"/>
  <c r="V119" i="12"/>
  <c r="W119" i="12"/>
  <c r="T119" i="12" s="1"/>
  <c r="M132" i="12"/>
  <c r="N132" i="12"/>
  <c r="K132" i="12" s="1"/>
  <c r="M125" i="12"/>
  <c r="N125" i="12"/>
  <c r="M123" i="12"/>
  <c r="N123" i="12"/>
  <c r="V112" i="12"/>
  <c r="W112" i="12"/>
  <c r="T112" i="12" s="1"/>
  <c r="AE112" i="12"/>
  <c r="AF112" i="12"/>
  <c r="AC112" i="12" s="1"/>
  <c r="V118" i="12"/>
  <c r="W118" i="12"/>
  <c r="T118" i="12" s="1"/>
  <c r="K136" i="12" l="1"/>
  <c r="K117" i="13"/>
  <c r="K108" i="12"/>
  <c r="K109" i="13"/>
  <c r="K118" i="13"/>
  <c r="K136" i="13"/>
  <c r="K136" i="14"/>
  <c r="K128" i="14"/>
  <c r="K106" i="14"/>
  <c r="K134" i="14"/>
  <c r="K120" i="14"/>
  <c r="K125" i="13"/>
  <c r="K107" i="13"/>
  <c r="K130" i="13"/>
  <c r="K121" i="13"/>
  <c r="K113" i="13"/>
  <c r="K114" i="13"/>
  <c r="U32" i="13" s="1"/>
  <c r="V32" i="13" s="1"/>
  <c r="K129" i="13"/>
  <c r="K131" i="12"/>
  <c r="K128" i="12"/>
  <c r="K111" i="12"/>
  <c r="K120" i="12"/>
  <c r="K117" i="12"/>
  <c r="K114" i="12"/>
  <c r="U32" i="12" s="1"/>
  <c r="V32" i="12" s="1"/>
  <c r="K122" i="12"/>
  <c r="K127" i="12"/>
  <c r="U8" i="14"/>
  <c r="V8" i="14" s="1"/>
  <c r="K118" i="14"/>
  <c r="K111" i="14"/>
  <c r="U20" i="14" s="1"/>
  <c r="V20" i="14" s="1"/>
  <c r="K135" i="14"/>
  <c r="BD21" i="14"/>
  <c r="BD19" i="14"/>
  <c r="BC18" i="14"/>
  <c r="BD17" i="14"/>
  <c r="BC15" i="14"/>
  <c r="BC21" i="14"/>
  <c r="BD20" i="14"/>
  <c r="BC19" i="14"/>
  <c r="BC17" i="14"/>
  <c r="BC20" i="14"/>
  <c r="BD16" i="14"/>
  <c r="BD14" i="14"/>
  <c r="BC16" i="14"/>
  <c r="BC14" i="14"/>
  <c r="BD18" i="14"/>
  <c r="BD15" i="14"/>
  <c r="K129" i="14"/>
  <c r="K131" i="14"/>
  <c r="BF11" i="14"/>
  <c r="BE11" i="14"/>
  <c r="BF10" i="14"/>
  <c r="BE10" i="14"/>
  <c r="K114" i="14"/>
  <c r="U21" i="14"/>
  <c r="V21" i="14" s="1"/>
  <c r="K113" i="14"/>
  <c r="U26" i="14" s="1"/>
  <c r="V26" i="14" s="1"/>
  <c r="K108" i="14"/>
  <c r="BF12" i="14"/>
  <c r="BE12" i="14"/>
  <c r="K116" i="14"/>
  <c r="K126" i="14"/>
  <c r="K121" i="14"/>
  <c r="U50" i="14" s="1"/>
  <c r="V50" i="14" s="1"/>
  <c r="K137" i="14"/>
  <c r="K107" i="14"/>
  <c r="U9" i="14" s="1"/>
  <c r="V9" i="14" s="1"/>
  <c r="K132" i="14"/>
  <c r="K123" i="14"/>
  <c r="BE13" i="14"/>
  <c r="BF13" i="14"/>
  <c r="K125" i="14"/>
  <c r="K135" i="13"/>
  <c r="BE12" i="13"/>
  <c r="BF12" i="13"/>
  <c r="M132" i="13"/>
  <c r="N132" i="13"/>
  <c r="K132" i="13" s="1"/>
  <c r="K106" i="13"/>
  <c r="BE10" i="13"/>
  <c r="BF10" i="13"/>
  <c r="BF13" i="13"/>
  <c r="BE13" i="13"/>
  <c r="K108" i="13"/>
  <c r="K116" i="13"/>
  <c r="K119" i="13"/>
  <c r="U45" i="13" s="1"/>
  <c r="V45" i="13" s="1"/>
  <c r="K111" i="13"/>
  <c r="U20" i="13" s="1"/>
  <c r="V20" i="13" s="1"/>
  <c r="BC20" i="13"/>
  <c r="BD16" i="13"/>
  <c r="BD14" i="13"/>
  <c r="BD21" i="13"/>
  <c r="BC18" i="13"/>
  <c r="BD17" i="13"/>
  <c r="BC15" i="13"/>
  <c r="BD18" i="13"/>
  <c r="BC16" i="13"/>
  <c r="BD15" i="13"/>
  <c r="BC14" i="13"/>
  <c r="BD19" i="13"/>
  <c r="BC21" i="13"/>
  <c r="BD20" i="13"/>
  <c r="BC19" i="13"/>
  <c r="BC17" i="13"/>
  <c r="K115" i="13"/>
  <c r="U33" i="13" s="1"/>
  <c r="V33" i="13" s="1"/>
  <c r="K112" i="13"/>
  <c r="K131" i="13"/>
  <c r="K127" i="13"/>
  <c r="K123" i="13"/>
  <c r="K120" i="13"/>
  <c r="K128" i="13"/>
  <c r="U44" i="13"/>
  <c r="V44" i="13" s="1"/>
  <c r="K124" i="13"/>
  <c r="BE11" i="13"/>
  <c r="BF11" i="13"/>
  <c r="M124" i="12"/>
  <c r="N124" i="12"/>
  <c r="K124" i="12" s="1"/>
  <c r="BF12" i="12"/>
  <c r="BE12" i="12"/>
  <c r="K129" i="12"/>
  <c r="BD21" i="12"/>
  <c r="BD19" i="12"/>
  <c r="BC18" i="12"/>
  <c r="BD17" i="12"/>
  <c r="BC15" i="12"/>
  <c r="BC20" i="12"/>
  <c r="BD16" i="12"/>
  <c r="BC21" i="12"/>
  <c r="BD20" i="12"/>
  <c r="BC19" i="12"/>
  <c r="BC17" i="12"/>
  <c r="BC14" i="12"/>
  <c r="BC16" i="12"/>
  <c r="BD15" i="12"/>
  <c r="BD14" i="12"/>
  <c r="BD18" i="12"/>
  <c r="K123" i="12"/>
  <c r="K130" i="12"/>
  <c r="K110" i="12"/>
  <c r="K121" i="12"/>
  <c r="U51" i="12" s="1"/>
  <c r="V51" i="12" s="1"/>
  <c r="K133" i="12"/>
  <c r="K118" i="12"/>
  <c r="BF10" i="12"/>
  <c r="BE10" i="12"/>
  <c r="K137" i="12"/>
  <c r="K109" i="12"/>
  <c r="K112" i="12"/>
  <c r="BF13" i="12"/>
  <c r="BE13" i="12"/>
  <c r="BF11" i="12"/>
  <c r="BE11" i="12"/>
  <c r="K126" i="12"/>
  <c r="K116" i="12"/>
  <c r="K115" i="12"/>
  <c r="K106" i="12"/>
  <c r="K134" i="12"/>
  <c r="U51" i="14" l="1"/>
  <c r="V51" i="14" s="1"/>
  <c r="U27" i="14"/>
  <c r="V27" i="14" s="1"/>
  <c r="K133" i="13"/>
  <c r="U21" i="13"/>
  <c r="V21" i="13" s="1"/>
  <c r="U15" i="12"/>
  <c r="V15" i="12" s="1"/>
  <c r="U14" i="12"/>
  <c r="V14" i="12" s="1"/>
  <c r="U33" i="12"/>
  <c r="V33" i="12" s="1"/>
  <c r="U50" i="12"/>
  <c r="V50" i="12" s="1"/>
  <c r="U33" i="14"/>
  <c r="V33" i="14" s="1"/>
  <c r="U32" i="14"/>
  <c r="V32" i="14" s="1"/>
  <c r="BF18" i="14"/>
  <c r="BE18" i="14"/>
  <c r="BE14" i="14"/>
  <c r="BF14" i="14"/>
  <c r="BE20" i="14"/>
  <c r="BF20" i="14"/>
  <c r="BF21" i="14"/>
  <c r="BE21" i="14"/>
  <c r="U45" i="14"/>
  <c r="V45" i="14" s="1"/>
  <c r="U44" i="14"/>
  <c r="V44" i="14" s="1"/>
  <c r="U14" i="14"/>
  <c r="V14" i="14" s="1"/>
  <c r="U15" i="14"/>
  <c r="V15" i="14" s="1"/>
  <c r="BF16" i="14"/>
  <c r="BE16" i="14"/>
  <c r="BF17" i="14"/>
  <c r="BE17" i="14"/>
  <c r="BF15" i="14"/>
  <c r="BE15" i="14"/>
  <c r="U38" i="14"/>
  <c r="V38" i="14" s="1"/>
  <c r="U39" i="14"/>
  <c r="V39" i="14" s="1"/>
  <c r="BF19" i="14"/>
  <c r="BE19" i="14"/>
  <c r="U9" i="13"/>
  <c r="V9" i="13" s="1"/>
  <c r="U8" i="13"/>
  <c r="V8" i="13" s="1"/>
  <c r="BF21" i="13"/>
  <c r="BE21" i="13"/>
  <c r="BF16" i="13"/>
  <c r="BE16" i="13"/>
  <c r="BE18" i="13"/>
  <c r="BF18" i="13"/>
  <c r="BF20" i="13"/>
  <c r="BE20" i="13"/>
  <c r="BF17" i="13"/>
  <c r="BE17" i="13"/>
  <c r="U39" i="13"/>
  <c r="V39" i="13" s="1"/>
  <c r="U38" i="13"/>
  <c r="V38" i="13" s="1"/>
  <c r="U51" i="13"/>
  <c r="V51" i="13" s="1"/>
  <c r="U50" i="13"/>
  <c r="V50" i="13" s="1"/>
  <c r="U26" i="13"/>
  <c r="V26" i="13" s="1"/>
  <c r="U27" i="13"/>
  <c r="V27" i="13" s="1"/>
  <c r="BF19" i="13"/>
  <c r="BE19" i="13"/>
  <c r="BF14" i="13"/>
  <c r="BE14" i="13"/>
  <c r="BE15" i="13"/>
  <c r="BF15" i="13"/>
  <c r="U15" i="13"/>
  <c r="V15" i="13" s="1"/>
  <c r="U14" i="13"/>
  <c r="V14" i="13" s="1"/>
  <c r="BF21" i="12"/>
  <c r="BE21" i="12"/>
  <c r="BF17" i="12"/>
  <c r="BE17" i="12"/>
  <c r="BE18" i="12"/>
  <c r="BF18" i="12"/>
  <c r="BF19" i="12"/>
  <c r="BE19" i="12"/>
  <c r="BE20" i="12"/>
  <c r="BF20" i="12"/>
  <c r="U45" i="12"/>
  <c r="V45" i="12" s="1"/>
  <c r="U44" i="12"/>
  <c r="V44" i="12" s="1"/>
  <c r="BF14" i="12"/>
  <c r="BE14" i="12"/>
  <c r="U9" i="12"/>
  <c r="V9" i="12" s="1"/>
  <c r="U8" i="12"/>
  <c r="V8" i="12" s="1"/>
  <c r="U38" i="12"/>
  <c r="V38" i="12" s="1"/>
  <c r="U39" i="12"/>
  <c r="V39" i="12" s="1"/>
  <c r="U27" i="12"/>
  <c r="V27" i="12" s="1"/>
  <c r="U26" i="12"/>
  <c r="V26" i="12" s="1"/>
  <c r="U20" i="12"/>
  <c r="V20" i="12" s="1"/>
  <c r="U21" i="12"/>
  <c r="V21" i="12" s="1"/>
  <c r="BF16" i="12"/>
  <c r="BE16" i="12"/>
  <c r="BE15" i="12"/>
  <c r="BF15" i="12"/>
  <c r="K125" i="12"/>
  <c r="B21" i="7" l="1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AA5" i="7" l="1"/>
  <c r="AA2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L68" i="7" s="1"/>
  <c r="B35" i="7"/>
  <c r="L40" i="7" s="1"/>
  <c r="B34" i="7"/>
  <c r="L36" i="7" s="1"/>
  <c r="B33" i="7"/>
  <c r="B32" i="7"/>
  <c r="L52" i="7" s="1"/>
  <c r="B31" i="7"/>
  <c r="L56" i="7" s="1"/>
  <c r="B30" i="7"/>
  <c r="L20" i="7" s="1"/>
  <c r="B29" i="7"/>
  <c r="L16" i="7" s="1"/>
  <c r="B28" i="7"/>
  <c r="L60" i="7" s="1"/>
  <c r="B27" i="7"/>
  <c r="L48" i="7" s="1"/>
  <c r="B26" i="7"/>
  <c r="B25" i="7"/>
  <c r="L32" i="7" s="1"/>
  <c r="B24" i="7"/>
  <c r="L44" i="7" s="1"/>
  <c r="B23" i="7"/>
  <c r="L64" i="7" s="1"/>
  <c r="B22" i="7"/>
  <c r="L12" i="7" s="1"/>
  <c r="BF105" i="7"/>
  <c r="BF104" i="7"/>
  <c r="BF103" i="7"/>
  <c r="BF102" i="7"/>
  <c r="BF101" i="7"/>
  <c r="BF100" i="7"/>
  <c r="BF99" i="7"/>
  <c r="BF98" i="7"/>
  <c r="BF97" i="7"/>
  <c r="BF96" i="7"/>
  <c r="BF95" i="7"/>
  <c r="BF94" i="7"/>
  <c r="BF93" i="7"/>
  <c r="BF92" i="7"/>
  <c r="BF91" i="7"/>
  <c r="BF90" i="7"/>
  <c r="BF89" i="7"/>
  <c r="BF88" i="7"/>
  <c r="BF87" i="7"/>
  <c r="BF86" i="7"/>
  <c r="BF85" i="7"/>
  <c r="BF84" i="7"/>
  <c r="BF83" i="7"/>
  <c r="BF82" i="7"/>
  <c r="BF81" i="7"/>
  <c r="BF80" i="7"/>
  <c r="BF79" i="7"/>
  <c r="BF78" i="7"/>
  <c r="BF77" i="7"/>
  <c r="BF76" i="7"/>
  <c r="BF75" i="7"/>
  <c r="BF74" i="7"/>
  <c r="BF73" i="7"/>
  <c r="BF72" i="7"/>
  <c r="BF71" i="7"/>
  <c r="BF70" i="7"/>
  <c r="BF69" i="7"/>
  <c r="BF68" i="7"/>
  <c r="BF67" i="7"/>
  <c r="BF66" i="7"/>
  <c r="BF65" i="7"/>
  <c r="BF64" i="7"/>
  <c r="BF63" i="7"/>
  <c r="BF62" i="7"/>
  <c r="BF61" i="7"/>
  <c r="BF60" i="7"/>
  <c r="BF59" i="7"/>
  <c r="BF58" i="7"/>
  <c r="BF57" i="7"/>
  <c r="BF56" i="7"/>
  <c r="BF55" i="7"/>
  <c r="BF54" i="7"/>
  <c r="BF53" i="7"/>
  <c r="BF52" i="7"/>
  <c r="BF51" i="7"/>
  <c r="BF50" i="7"/>
  <c r="BF49" i="7"/>
  <c r="BF48" i="7"/>
  <c r="BF47" i="7"/>
  <c r="BF46" i="7"/>
  <c r="BF45" i="7"/>
  <c r="BF44" i="7"/>
  <c r="BF43" i="7"/>
  <c r="BF42" i="7"/>
  <c r="BF41" i="7"/>
  <c r="BF40" i="7"/>
  <c r="BF39" i="7"/>
  <c r="BF38" i="7"/>
  <c r="BF37" i="7"/>
  <c r="BF36" i="7"/>
  <c r="BF35" i="7"/>
  <c r="BF34" i="7"/>
  <c r="BF33" i="7"/>
  <c r="BF32" i="7"/>
  <c r="BF31" i="7"/>
  <c r="BF30" i="7"/>
  <c r="BF29" i="7"/>
  <c r="BF28" i="7"/>
  <c r="BF27" i="7"/>
  <c r="BF26" i="7"/>
  <c r="BF25" i="7"/>
  <c r="BF24" i="7"/>
  <c r="BF23" i="7"/>
  <c r="BF22" i="7"/>
  <c r="L8" i="7"/>
  <c r="L11" i="7"/>
  <c r="L63" i="7"/>
  <c r="L43" i="7"/>
  <c r="L31" i="7"/>
  <c r="L47" i="7"/>
  <c r="L59" i="7"/>
  <c r="L15" i="7"/>
  <c r="L19" i="7"/>
  <c r="L55" i="7"/>
  <c r="L51" i="7"/>
  <c r="L35" i="7"/>
  <c r="L39" i="7"/>
  <c r="L67" i="7"/>
  <c r="L7" i="7"/>
  <c r="L24" i="7" l="1"/>
  <c r="L23" i="7"/>
  <c r="L28" i="7"/>
  <c r="L27" i="7"/>
  <c r="C106" i="7"/>
  <c r="H105" i="7"/>
  <c r="BE105" i="7"/>
  <c r="BD105" i="7"/>
  <c r="H104" i="7"/>
  <c r="BE104" i="7"/>
  <c r="BD104" i="7"/>
  <c r="H103" i="7"/>
  <c r="BE103" i="7"/>
  <c r="BD103" i="7"/>
  <c r="H102" i="7"/>
  <c r="BE102" i="7"/>
  <c r="BD102" i="7"/>
  <c r="H101" i="7"/>
  <c r="BE101" i="7"/>
  <c r="BD101" i="7"/>
  <c r="H100" i="7"/>
  <c r="BE100" i="7"/>
  <c r="BD100" i="7"/>
  <c r="H99" i="7"/>
  <c r="BE99" i="7"/>
  <c r="BD99" i="7"/>
  <c r="H98" i="7"/>
  <c r="BE98" i="7"/>
  <c r="BD98" i="7"/>
  <c r="H97" i="7"/>
  <c r="BE97" i="7"/>
  <c r="BD97" i="7"/>
  <c r="H96" i="7"/>
  <c r="BE96" i="7"/>
  <c r="BD96" i="7"/>
  <c r="H95" i="7"/>
  <c r="BE95" i="7"/>
  <c r="BD95" i="7"/>
  <c r="H94" i="7"/>
  <c r="BE94" i="7"/>
  <c r="BD94" i="7"/>
  <c r="H93" i="7"/>
  <c r="BE93" i="7"/>
  <c r="BD93" i="7"/>
  <c r="H92" i="7"/>
  <c r="BE92" i="7"/>
  <c r="BD92" i="7"/>
  <c r="H91" i="7"/>
  <c r="BE91" i="7"/>
  <c r="BD91" i="7"/>
  <c r="H90" i="7"/>
  <c r="BE90" i="7"/>
  <c r="BD90" i="7"/>
  <c r="H89" i="7"/>
  <c r="BE89" i="7"/>
  <c r="BD89" i="7"/>
  <c r="H88" i="7"/>
  <c r="BE88" i="7"/>
  <c r="BD88" i="7"/>
  <c r="H87" i="7"/>
  <c r="BE87" i="7"/>
  <c r="BD87" i="7"/>
  <c r="H86" i="7"/>
  <c r="BE86" i="7"/>
  <c r="BD86" i="7"/>
  <c r="H85" i="7"/>
  <c r="BE85" i="7"/>
  <c r="BD85" i="7"/>
  <c r="H84" i="7"/>
  <c r="BE84" i="7"/>
  <c r="BD84" i="7"/>
  <c r="H83" i="7"/>
  <c r="BE83" i="7"/>
  <c r="BD83" i="7"/>
  <c r="H82" i="7"/>
  <c r="BE82" i="7"/>
  <c r="BD82" i="7"/>
  <c r="H81" i="7"/>
  <c r="BE81" i="7"/>
  <c r="BD81" i="7"/>
  <c r="H80" i="7"/>
  <c r="BE80" i="7"/>
  <c r="BD80" i="7"/>
  <c r="H79" i="7"/>
  <c r="BE79" i="7"/>
  <c r="BD79" i="7"/>
  <c r="H78" i="7"/>
  <c r="BE78" i="7"/>
  <c r="BD78" i="7"/>
  <c r="H77" i="7"/>
  <c r="BE77" i="7"/>
  <c r="BD77" i="7"/>
  <c r="H76" i="7"/>
  <c r="BE76" i="7"/>
  <c r="BD76" i="7"/>
  <c r="H75" i="7"/>
  <c r="BE75" i="7"/>
  <c r="BD75" i="7"/>
  <c r="H74" i="7"/>
  <c r="BE74" i="7"/>
  <c r="BD74" i="7"/>
  <c r="H73" i="7"/>
  <c r="BE73" i="7"/>
  <c r="BD73" i="7"/>
  <c r="H72" i="7"/>
  <c r="BE72" i="7"/>
  <c r="BD72" i="7"/>
  <c r="H71" i="7"/>
  <c r="BE71" i="7"/>
  <c r="BD71" i="7"/>
  <c r="H70" i="7"/>
  <c r="BE70" i="7"/>
  <c r="BD70" i="7"/>
  <c r="H69" i="7"/>
  <c r="BE69" i="7"/>
  <c r="BD69" i="7"/>
  <c r="H68" i="7"/>
  <c r="BE68" i="7"/>
  <c r="BD68" i="7"/>
  <c r="H67" i="7"/>
  <c r="BE67" i="7"/>
  <c r="BD67" i="7"/>
  <c r="H66" i="7"/>
  <c r="BE66" i="7"/>
  <c r="BD66" i="7"/>
  <c r="H65" i="7"/>
  <c r="BE65" i="7"/>
  <c r="BD65" i="7"/>
  <c r="H64" i="7"/>
  <c r="BE64" i="7"/>
  <c r="BD64" i="7"/>
  <c r="H63" i="7"/>
  <c r="BE63" i="7"/>
  <c r="BD63" i="7"/>
  <c r="H62" i="7"/>
  <c r="BE62" i="7"/>
  <c r="BD62" i="7"/>
  <c r="H61" i="7"/>
  <c r="BE61" i="7"/>
  <c r="BD61" i="7"/>
  <c r="H60" i="7"/>
  <c r="BE60" i="7"/>
  <c r="BD60" i="7"/>
  <c r="H59" i="7"/>
  <c r="BE59" i="7"/>
  <c r="BD59" i="7"/>
  <c r="H58" i="7"/>
  <c r="BE58" i="7"/>
  <c r="BD58" i="7"/>
  <c r="H57" i="7"/>
  <c r="BE57" i="7"/>
  <c r="BD57" i="7"/>
  <c r="H56" i="7"/>
  <c r="BE56" i="7"/>
  <c r="BD56" i="7"/>
  <c r="H55" i="7"/>
  <c r="BE55" i="7"/>
  <c r="BD55" i="7"/>
  <c r="H54" i="7"/>
  <c r="BE54" i="7"/>
  <c r="BD54" i="7"/>
  <c r="H53" i="7"/>
  <c r="BE53" i="7"/>
  <c r="BD53" i="7"/>
  <c r="H52" i="7"/>
  <c r="BE52" i="7"/>
  <c r="BD52" i="7"/>
  <c r="H51" i="7"/>
  <c r="BE51" i="7"/>
  <c r="BD51" i="7"/>
  <c r="H50" i="7"/>
  <c r="BE50" i="7"/>
  <c r="BD50" i="7"/>
  <c r="H49" i="7"/>
  <c r="BE49" i="7"/>
  <c r="BD49" i="7"/>
  <c r="H48" i="7"/>
  <c r="BE48" i="7"/>
  <c r="BD48" i="7"/>
  <c r="H47" i="7"/>
  <c r="BE47" i="7"/>
  <c r="BD47" i="7"/>
  <c r="H46" i="7"/>
  <c r="BE46" i="7"/>
  <c r="BD46" i="7"/>
  <c r="H45" i="7"/>
  <c r="BE45" i="7"/>
  <c r="BD45" i="7"/>
  <c r="H44" i="7"/>
  <c r="BE44" i="7"/>
  <c r="BD44" i="7"/>
  <c r="H43" i="7"/>
  <c r="BE43" i="7"/>
  <c r="BD43" i="7"/>
  <c r="H42" i="7"/>
  <c r="BE42" i="7"/>
  <c r="BD42" i="7"/>
  <c r="H41" i="7"/>
  <c r="BE41" i="7"/>
  <c r="BD41" i="7"/>
  <c r="H40" i="7"/>
  <c r="BE40" i="7"/>
  <c r="BD40" i="7"/>
  <c r="H39" i="7"/>
  <c r="BE39" i="7"/>
  <c r="BD39" i="7"/>
  <c r="H38" i="7"/>
  <c r="BE38" i="7"/>
  <c r="BD38" i="7"/>
  <c r="H37" i="7"/>
  <c r="BE37" i="7"/>
  <c r="H36" i="7"/>
  <c r="BE36" i="7"/>
  <c r="H35" i="7"/>
  <c r="BE35" i="7"/>
  <c r="H34" i="7"/>
  <c r="BE34" i="7"/>
  <c r="H33" i="7"/>
  <c r="BE33" i="7"/>
  <c r="H32" i="7"/>
  <c r="BE32" i="7"/>
  <c r="H31" i="7"/>
  <c r="BE31" i="7"/>
  <c r="H30" i="7"/>
  <c r="BE30" i="7"/>
  <c r="H29" i="7"/>
  <c r="BE29" i="7"/>
  <c r="H28" i="7"/>
  <c r="BE28" i="7"/>
  <c r="H27" i="7"/>
  <c r="BE27" i="7"/>
  <c r="H26" i="7"/>
  <c r="BE26" i="7"/>
  <c r="H25" i="7"/>
  <c r="BE25" i="7"/>
  <c r="H24" i="7"/>
  <c r="BE24" i="7"/>
  <c r="H23" i="7"/>
  <c r="BE23" i="7"/>
  <c r="H22" i="7"/>
  <c r="BE22" i="7"/>
  <c r="H21" i="7"/>
  <c r="M11" i="7"/>
  <c r="D21" i="7"/>
  <c r="H20" i="7"/>
  <c r="M63" i="7"/>
  <c r="D20" i="7"/>
  <c r="H19" i="7"/>
  <c r="M43" i="7"/>
  <c r="D19" i="7"/>
  <c r="H18" i="7"/>
  <c r="M31" i="7"/>
  <c r="D18" i="7"/>
  <c r="H17" i="7"/>
  <c r="D17" i="7"/>
  <c r="H16" i="7"/>
  <c r="M47" i="7"/>
  <c r="D16" i="7"/>
  <c r="H15" i="7"/>
  <c r="M59" i="7"/>
  <c r="D15" i="7"/>
  <c r="H14" i="7"/>
  <c r="M15" i="7"/>
  <c r="D14" i="7"/>
  <c r="H13" i="7"/>
  <c r="M19" i="7"/>
  <c r="D13" i="7"/>
  <c r="H12" i="7"/>
  <c r="M55" i="7"/>
  <c r="D12" i="7"/>
  <c r="H11" i="7"/>
  <c r="M51" i="7"/>
  <c r="D11" i="7"/>
  <c r="H10" i="7"/>
  <c r="M23" i="7"/>
  <c r="D10" i="7"/>
  <c r="H9" i="7"/>
  <c r="M35" i="7"/>
  <c r="D9" i="7"/>
  <c r="H8" i="7"/>
  <c r="M39" i="7"/>
  <c r="D8" i="7"/>
  <c r="H7" i="7"/>
  <c r="M67" i="7"/>
  <c r="D7" i="7"/>
  <c r="M7" i="7"/>
  <c r="D6" i="7"/>
  <c r="M27" i="7" l="1"/>
  <c r="M64" i="7"/>
  <c r="BD23" i="7"/>
  <c r="BD31" i="7"/>
  <c r="M56" i="7"/>
  <c r="BD35" i="7"/>
  <c r="M40" i="7"/>
  <c r="BD22" i="7"/>
  <c r="M12" i="7"/>
  <c r="BD30" i="7"/>
  <c r="M20" i="7"/>
  <c r="BD34" i="7"/>
  <c r="M36" i="7"/>
  <c r="BD25" i="7"/>
  <c r="M32" i="7"/>
  <c r="BD29" i="7"/>
  <c r="M16" i="7"/>
  <c r="BD33" i="7"/>
  <c r="M24" i="7"/>
  <c r="BD37" i="7"/>
  <c r="M8" i="7"/>
  <c r="M48" i="7"/>
  <c r="BD27" i="7"/>
  <c r="BD26" i="7"/>
  <c r="M28" i="7"/>
  <c r="M44" i="7"/>
  <c r="BD24" i="7"/>
  <c r="M60" i="7"/>
  <c r="BD28" i="7"/>
  <c r="M52" i="7"/>
  <c r="BD32" i="7"/>
  <c r="M68" i="7"/>
  <c r="BD36" i="7"/>
  <c r="F3" i="8" l="1"/>
  <c r="X6" i="7" s="1"/>
  <c r="F4" i="8" l="1"/>
  <c r="F5" i="8" l="1"/>
  <c r="X12" i="7"/>
  <c r="F6" i="8" l="1"/>
  <c r="X18" i="7"/>
  <c r="F7" i="8" l="1"/>
  <c r="X24" i="7"/>
  <c r="F8" i="8" l="1"/>
  <c r="X30" i="7"/>
  <c r="F9" i="8" l="1"/>
  <c r="X36" i="7"/>
  <c r="F10" i="8" l="1"/>
  <c r="X42" i="7"/>
  <c r="X48" i="7" l="1"/>
  <c r="G3" i="8"/>
  <c r="G4" i="8" l="1"/>
  <c r="X6" i="12"/>
  <c r="V155" i="7"/>
  <c r="V154" i="7"/>
  <c r="V153" i="7"/>
  <c r="V152" i="7"/>
  <c r="V151" i="7"/>
  <c r="V150" i="7"/>
  <c r="V149" i="7"/>
  <c r="V148" i="7"/>
  <c r="V147" i="7"/>
  <c r="V146" i="7"/>
  <c r="V145" i="7"/>
  <c r="V144" i="7"/>
  <c r="V143" i="7"/>
  <c r="V142" i="7"/>
  <c r="V141" i="7"/>
  <c r="V140" i="7"/>
  <c r="V139" i="7"/>
  <c r="V138" i="7"/>
  <c r="V137" i="7"/>
  <c r="V136" i="7"/>
  <c r="V135" i="7"/>
  <c r="V134" i="7"/>
  <c r="V133" i="7"/>
  <c r="BC105" i="7"/>
  <c r="BC104" i="7"/>
  <c r="BC103" i="7"/>
  <c r="BC102" i="7"/>
  <c r="BC101" i="7"/>
  <c r="BC100" i="7"/>
  <c r="BC99" i="7"/>
  <c r="BC98" i="7"/>
  <c r="BC97" i="7"/>
  <c r="BC96" i="7"/>
  <c r="BC95" i="7"/>
  <c r="BC94" i="7"/>
  <c r="BC93" i="7"/>
  <c r="BC92" i="7"/>
  <c r="BC91" i="7"/>
  <c r="BC90" i="7"/>
  <c r="BC89" i="7"/>
  <c r="BC88" i="7"/>
  <c r="BC87" i="7"/>
  <c r="BC86" i="7"/>
  <c r="BC85" i="7"/>
  <c r="BC84" i="7"/>
  <c r="BC83" i="7"/>
  <c r="BC82" i="7"/>
  <c r="BC81" i="7"/>
  <c r="BC80" i="7"/>
  <c r="BC79" i="7"/>
  <c r="BC78" i="7"/>
  <c r="BC77" i="7"/>
  <c r="BC76" i="7"/>
  <c r="BC75" i="7"/>
  <c r="BC74" i="7"/>
  <c r="BC73" i="7"/>
  <c r="BC72" i="7"/>
  <c r="BC71" i="7"/>
  <c r="BC70" i="7"/>
  <c r="BC69" i="7"/>
  <c r="BC68" i="7"/>
  <c r="K68" i="7"/>
  <c r="BC67" i="7"/>
  <c r="K67" i="7"/>
  <c r="L137" i="7" s="1"/>
  <c r="BC66" i="7"/>
  <c r="BC65" i="7"/>
  <c r="BC64" i="7"/>
  <c r="K64" i="7"/>
  <c r="BC63" i="7"/>
  <c r="K63" i="7"/>
  <c r="BC62" i="7"/>
  <c r="BC61" i="7"/>
  <c r="BC60" i="7"/>
  <c r="K60" i="7"/>
  <c r="BC59" i="7"/>
  <c r="K59" i="7"/>
  <c r="L135" i="7" s="1"/>
  <c r="BC58" i="7"/>
  <c r="T51" i="7"/>
  <c r="BC57" i="7"/>
  <c r="T50" i="7"/>
  <c r="BC56" i="7"/>
  <c r="K56" i="7"/>
  <c r="BC55" i="7"/>
  <c r="AC48" i="7"/>
  <c r="K55" i="7"/>
  <c r="BC54" i="7"/>
  <c r="AC47" i="7"/>
  <c r="BC53" i="7"/>
  <c r="BC52" i="7"/>
  <c r="K52" i="7"/>
  <c r="BC51" i="7"/>
  <c r="T45" i="7"/>
  <c r="K51" i="7"/>
  <c r="BC50" i="7"/>
  <c r="T44" i="7"/>
  <c r="BC49" i="7"/>
  <c r="AL42" i="7"/>
  <c r="BC48" i="7"/>
  <c r="AL41" i="7"/>
  <c r="K48" i="7"/>
  <c r="BC47" i="7"/>
  <c r="K47" i="7"/>
  <c r="BC46" i="7"/>
  <c r="BC45" i="7"/>
  <c r="BC44" i="7"/>
  <c r="T39" i="7"/>
  <c r="K44" i="7"/>
  <c r="BC43" i="7"/>
  <c r="T38" i="7"/>
  <c r="K43" i="7"/>
  <c r="BC42" i="7"/>
  <c r="BC41" i="7"/>
  <c r="AU36" i="7"/>
  <c r="AC36" i="7"/>
  <c r="BC40" i="7"/>
  <c r="AU35" i="7"/>
  <c r="AC35" i="7"/>
  <c r="K40" i="7"/>
  <c r="BC39" i="7"/>
  <c r="K39" i="7"/>
  <c r="BC38" i="7"/>
  <c r="BC37" i="7"/>
  <c r="T33" i="7"/>
  <c r="BC36" i="7"/>
  <c r="T32" i="7"/>
  <c r="K36" i="7"/>
  <c r="BC35" i="7"/>
  <c r="K35" i="7"/>
  <c r="BC34" i="7"/>
  <c r="BC33" i="7"/>
  <c r="BC32" i="7"/>
  <c r="K32" i="7"/>
  <c r="BC31" i="7"/>
  <c r="K31" i="7"/>
  <c r="BC30" i="7"/>
  <c r="T27" i="7"/>
  <c r="BC29" i="7"/>
  <c r="T26" i="7"/>
  <c r="BC28" i="7"/>
  <c r="K28" i="7"/>
  <c r="BC27" i="7"/>
  <c r="AU25" i="7"/>
  <c r="AC25" i="7"/>
  <c r="K27" i="7"/>
  <c r="BC26" i="7"/>
  <c r="AU24" i="7"/>
  <c r="AC24" i="7"/>
  <c r="BC25" i="7"/>
  <c r="BC24" i="7"/>
  <c r="K24" i="7"/>
  <c r="BC23" i="7"/>
  <c r="T21" i="7"/>
  <c r="K23" i="7"/>
  <c r="BC22" i="7"/>
  <c r="T20" i="7"/>
  <c r="AL19" i="7"/>
  <c r="K20" i="7"/>
  <c r="AL18" i="7"/>
  <c r="K19" i="7"/>
  <c r="L125" i="7" s="1"/>
  <c r="T15" i="7"/>
  <c r="K16" i="7"/>
  <c r="T14" i="7"/>
  <c r="K15" i="7"/>
  <c r="L124" i="7" s="1"/>
  <c r="AC13" i="7"/>
  <c r="AC12" i="7"/>
  <c r="K12" i="7"/>
  <c r="K11" i="7"/>
  <c r="T9" i="7"/>
  <c r="O9" i="7"/>
  <c r="O13" i="7" s="1"/>
  <c r="O17" i="7" s="1"/>
  <c r="O21" i="7" s="1"/>
  <c r="O25" i="7" s="1"/>
  <c r="O29" i="7" s="1"/>
  <c r="O33" i="7" s="1"/>
  <c r="O37" i="7" s="1"/>
  <c r="O41" i="7" s="1"/>
  <c r="O45" i="7" s="1"/>
  <c r="O49" i="7" s="1"/>
  <c r="O53" i="7" s="1"/>
  <c r="O57" i="7" s="1"/>
  <c r="O61" i="7" s="1"/>
  <c r="O65" i="7" s="1"/>
  <c r="T8" i="7"/>
  <c r="K8" i="7"/>
  <c r="K7" i="7"/>
  <c r="G5" i="8" l="1"/>
  <c r="X12" i="12"/>
  <c r="U114" i="7"/>
  <c r="V114" i="7" s="1"/>
  <c r="U113" i="7"/>
  <c r="U121" i="7"/>
  <c r="U112" i="7"/>
  <c r="U120" i="7"/>
  <c r="U111" i="7"/>
  <c r="U119" i="7"/>
  <c r="U118" i="7"/>
  <c r="U110" i="7"/>
  <c r="U117" i="7"/>
  <c r="U109" i="7"/>
  <c r="U116" i="7"/>
  <c r="U108" i="7"/>
  <c r="U115" i="7"/>
  <c r="U107" i="7"/>
  <c r="AD110" i="7"/>
  <c r="AD106" i="7"/>
  <c r="AD111" i="7"/>
  <c r="AD107" i="7"/>
  <c r="AD112" i="7"/>
  <c r="AD108" i="7"/>
  <c r="L122" i="7"/>
  <c r="N122" i="7" s="1"/>
  <c r="L107" i="7"/>
  <c r="N107" i="7" s="1"/>
  <c r="L123" i="7"/>
  <c r="N125" i="7"/>
  <c r="M125" i="7"/>
  <c r="L112" i="7"/>
  <c r="N112" i="7" s="1"/>
  <c r="L128" i="7"/>
  <c r="L115" i="7"/>
  <c r="N115" i="7" s="1"/>
  <c r="L131" i="7"/>
  <c r="L116" i="7"/>
  <c r="N116" i="7" s="1"/>
  <c r="L132" i="7"/>
  <c r="L120" i="7"/>
  <c r="N120" i="7" s="1"/>
  <c r="L136" i="7"/>
  <c r="L111" i="7"/>
  <c r="N111" i="7" s="1"/>
  <c r="L127" i="7"/>
  <c r="L113" i="7"/>
  <c r="M113" i="7" s="1"/>
  <c r="L129" i="7"/>
  <c r="L114" i="7"/>
  <c r="M114" i="7" s="1"/>
  <c r="L130" i="7"/>
  <c r="N135" i="7"/>
  <c r="M135" i="7"/>
  <c r="N137" i="7"/>
  <c r="M137" i="7"/>
  <c r="N124" i="7"/>
  <c r="K124" i="7" s="1"/>
  <c r="M124" i="7"/>
  <c r="L110" i="7"/>
  <c r="M110" i="7" s="1"/>
  <c r="L126" i="7"/>
  <c r="L117" i="7"/>
  <c r="M117" i="7" s="1"/>
  <c r="L133" i="7"/>
  <c r="L118" i="7"/>
  <c r="M118" i="7" s="1"/>
  <c r="L134" i="7"/>
  <c r="L106" i="7"/>
  <c r="L119" i="7"/>
  <c r="L109" i="7"/>
  <c r="L121" i="7"/>
  <c r="L108" i="7"/>
  <c r="L146" i="7"/>
  <c r="M146" i="7" s="1"/>
  <c r="N146" i="7" s="1"/>
  <c r="J146" i="7" s="1"/>
  <c r="L140" i="7"/>
  <c r="M140" i="7" s="1"/>
  <c r="N140" i="7" s="1"/>
  <c r="J140" i="7" s="1"/>
  <c r="L144" i="7"/>
  <c r="M144" i="7" s="1"/>
  <c r="N144" i="7" s="1"/>
  <c r="J144" i="7" s="1"/>
  <c r="L142" i="7"/>
  <c r="M142" i="7" s="1"/>
  <c r="N142" i="7" s="1"/>
  <c r="J142" i="7" s="1"/>
  <c r="L139" i="7"/>
  <c r="M139" i="7" s="1"/>
  <c r="N139" i="7" s="1"/>
  <c r="J139" i="7" s="1"/>
  <c r="L150" i="7"/>
  <c r="M150" i="7" s="1"/>
  <c r="N150" i="7" s="1"/>
  <c r="J150" i="7" s="1"/>
  <c r="L154" i="7"/>
  <c r="M154" i="7" s="1"/>
  <c r="N154" i="7" s="1"/>
  <c r="J154" i="7" s="1"/>
  <c r="L148" i="7"/>
  <c r="M148" i="7" s="1"/>
  <c r="N148" i="7" s="1"/>
  <c r="J148" i="7" s="1"/>
  <c r="L145" i="7"/>
  <c r="M145" i="7" s="1"/>
  <c r="N145" i="7" s="1"/>
  <c r="J145" i="7" s="1"/>
  <c r="L153" i="7"/>
  <c r="M153" i="7" s="1"/>
  <c r="N153" i="7" s="1"/>
  <c r="J153" i="7" s="1"/>
  <c r="L141" i="7"/>
  <c r="M141" i="7" s="1"/>
  <c r="N141" i="7" s="1"/>
  <c r="J141" i="7" s="1"/>
  <c r="L149" i="7"/>
  <c r="M149" i="7" s="1"/>
  <c r="N149" i="7" s="1"/>
  <c r="J149" i="7" s="1"/>
  <c r="L143" i="7"/>
  <c r="M143" i="7" s="1"/>
  <c r="N143" i="7" s="1"/>
  <c r="J143" i="7" s="1"/>
  <c r="L147" i="7"/>
  <c r="M147" i="7" s="1"/>
  <c r="N147" i="7" s="1"/>
  <c r="J147" i="7" s="1"/>
  <c r="L152" i="7"/>
  <c r="M152" i="7" s="1"/>
  <c r="N152" i="7" s="1"/>
  <c r="J152" i="7" s="1"/>
  <c r="L151" i="7"/>
  <c r="M151" i="7" s="1"/>
  <c r="N151" i="7" s="1"/>
  <c r="J151" i="7" s="1"/>
  <c r="G6" i="8" l="1"/>
  <c r="X18" i="12"/>
  <c r="M120" i="7"/>
  <c r="M115" i="7"/>
  <c r="M111" i="7"/>
  <c r="N113" i="7"/>
  <c r="K113" i="7" s="1"/>
  <c r="N118" i="7"/>
  <c r="M116" i="7"/>
  <c r="N110" i="7"/>
  <c r="K110" i="7" s="1"/>
  <c r="N114" i="7"/>
  <c r="K114" i="7" s="1"/>
  <c r="M112" i="7"/>
  <c r="W114" i="7"/>
  <c r="W121" i="7"/>
  <c r="V121" i="7"/>
  <c r="W113" i="7"/>
  <c r="V113" i="7"/>
  <c r="V120" i="7"/>
  <c r="W120" i="7"/>
  <c r="W112" i="7"/>
  <c r="V112" i="7"/>
  <c r="W119" i="7"/>
  <c r="V119" i="7"/>
  <c r="V111" i="7"/>
  <c r="W111" i="7"/>
  <c r="W110" i="7"/>
  <c r="V110" i="7"/>
  <c r="W118" i="7"/>
  <c r="V118" i="7"/>
  <c r="V109" i="7"/>
  <c r="W109" i="7"/>
  <c r="W117" i="7"/>
  <c r="V117" i="7"/>
  <c r="V108" i="7"/>
  <c r="W108" i="7"/>
  <c r="W116" i="7"/>
  <c r="V116" i="7"/>
  <c r="W107" i="7"/>
  <c r="V107" i="7"/>
  <c r="V115" i="7"/>
  <c r="W115" i="7"/>
  <c r="AF106" i="7"/>
  <c r="AE106" i="7"/>
  <c r="AF110" i="7"/>
  <c r="AE110" i="7"/>
  <c r="AF107" i="7"/>
  <c r="AE107" i="7"/>
  <c r="AE111" i="7"/>
  <c r="AF111" i="7"/>
  <c r="AE108" i="7"/>
  <c r="AF108" i="7"/>
  <c r="AE112" i="7"/>
  <c r="AF112" i="7"/>
  <c r="M107" i="7"/>
  <c r="M122" i="7"/>
  <c r="N117" i="7"/>
  <c r="K117" i="7" s="1"/>
  <c r="N133" i="7"/>
  <c r="M133" i="7"/>
  <c r="N129" i="7"/>
  <c r="M129" i="7"/>
  <c r="K125" i="7"/>
  <c r="N134" i="7"/>
  <c r="K134" i="7" s="1"/>
  <c r="M134" i="7"/>
  <c r="N126" i="7"/>
  <c r="M126" i="7"/>
  <c r="N130" i="7"/>
  <c r="M130" i="7"/>
  <c r="N127" i="7"/>
  <c r="K127" i="7" s="1"/>
  <c r="M127" i="7"/>
  <c r="N132" i="7"/>
  <c r="M132" i="7"/>
  <c r="N128" i="7"/>
  <c r="M128" i="7"/>
  <c r="N123" i="7"/>
  <c r="K123" i="7" s="1"/>
  <c r="M123" i="7"/>
  <c r="N136" i="7"/>
  <c r="K136" i="7" s="1"/>
  <c r="M136" i="7"/>
  <c r="N131" i="7"/>
  <c r="K131" i="7" s="1"/>
  <c r="M131" i="7"/>
  <c r="M121" i="7"/>
  <c r="N121" i="7"/>
  <c r="K121" i="7" s="1"/>
  <c r="M109" i="7"/>
  <c r="N109" i="7"/>
  <c r="M106" i="7"/>
  <c r="N106" i="7"/>
  <c r="K106" i="7" s="1"/>
  <c r="U8" i="7" s="1"/>
  <c r="V8" i="7" s="1"/>
  <c r="N108" i="7"/>
  <c r="M108" i="7"/>
  <c r="M119" i="7"/>
  <c r="N119" i="7"/>
  <c r="G7" i="8" l="1"/>
  <c r="X24" i="12"/>
  <c r="K112" i="7"/>
  <c r="U26" i="7" s="1"/>
  <c r="AC106" i="7"/>
  <c r="K119" i="7"/>
  <c r="K111" i="7"/>
  <c r="U20" i="7" s="1"/>
  <c r="K116" i="7"/>
  <c r="U39" i="7" s="1"/>
  <c r="K115" i="7"/>
  <c r="U33" i="7" s="1"/>
  <c r="K137" i="7"/>
  <c r="K132" i="7"/>
  <c r="T116" i="7"/>
  <c r="T117" i="7"/>
  <c r="AM106" i="7"/>
  <c r="T110" i="7"/>
  <c r="T114" i="7"/>
  <c r="T113" i="7"/>
  <c r="T120" i="7"/>
  <c r="T121" i="7"/>
  <c r="T119" i="7"/>
  <c r="T118" i="7"/>
  <c r="T115" i="7"/>
  <c r="AC110" i="7"/>
  <c r="AC111" i="7"/>
  <c r="AC107" i="7"/>
  <c r="AM108" i="7" s="1"/>
  <c r="K122" i="7"/>
  <c r="K129" i="7"/>
  <c r="U27" i="7"/>
  <c r="U38" i="7"/>
  <c r="K130" i="7"/>
  <c r="U32" i="7"/>
  <c r="U21" i="7"/>
  <c r="K128" i="7"/>
  <c r="K126" i="7"/>
  <c r="K135" i="7"/>
  <c r="K133" i="7"/>
  <c r="K120" i="7"/>
  <c r="K109" i="7"/>
  <c r="K107" i="7"/>
  <c r="U9" i="7" s="1"/>
  <c r="K118" i="7"/>
  <c r="K108" i="7"/>
  <c r="G8" i="8" l="1"/>
  <c r="X30" i="12"/>
  <c r="AM19" i="7"/>
  <c r="AN19" i="7" s="1"/>
  <c r="AM18" i="7"/>
  <c r="AN18" i="7" s="1"/>
  <c r="AN108" i="7"/>
  <c r="AO108" i="7"/>
  <c r="AN106" i="7"/>
  <c r="AO106" i="7"/>
  <c r="T112" i="7"/>
  <c r="T109" i="7"/>
  <c r="T111" i="7"/>
  <c r="AD35" i="7" s="1"/>
  <c r="V39" i="7"/>
  <c r="AC124" i="7"/>
  <c r="AE124" i="7" s="1"/>
  <c r="V32" i="7"/>
  <c r="V38" i="7"/>
  <c r="T127" i="7"/>
  <c r="U15" i="7"/>
  <c r="U14" i="7"/>
  <c r="U51" i="7"/>
  <c r="U50" i="7"/>
  <c r="V33" i="7"/>
  <c r="T126" i="7"/>
  <c r="V26" i="7"/>
  <c r="T125" i="7"/>
  <c r="V21" i="7"/>
  <c r="T124" i="7"/>
  <c r="U45" i="7"/>
  <c r="U44" i="7"/>
  <c r="V20" i="7"/>
  <c r="V27" i="7"/>
  <c r="AC123" i="7"/>
  <c r="AE123" i="7" s="1"/>
  <c r="V9" i="7"/>
  <c r="T122" i="7"/>
  <c r="U106" i="7"/>
  <c r="G9" i="8" l="1"/>
  <c r="X36" i="12"/>
  <c r="AD36" i="7"/>
  <c r="AE36" i="7" s="1"/>
  <c r="AD48" i="7"/>
  <c r="AD47" i="7"/>
  <c r="AE35" i="7"/>
  <c r="AD124" i="7" s="1"/>
  <c r="V106" i="7"/>
  <c r="W106" i="7"/>
  <c r="T107" i="7" s="1"/>
  <c r="T108" i="7"/>
  <c r="BC9" i="7"/>
  <c r="AM121" i="7"/>
  <c r="AO121" i="7" s="1"/>
  <c r="AK121" i="7" s="1"/>
  <c r="U126" i="7"/>
  <c r="V126" i="7"/>
  <c r="BC8" i="7"/>
  <c r="BD9" i="7"/>
  <c r="AN121" i="7"/>
  <c r="BD8" i="7"/>
  <c r="V44" i="7"/>
  <c r="AC125" i="7"/>
  <c r="AE125" i="7" s="1"/>
  <c r="U125" i="7"/>
  <c r="V125" i="7"/>
  <c r="V50" i="7"/>
  <c r="T129" i="7"/>
  <c r="U127" i="7"/>
  <c r="V127" i="7"/>
  <c r="U124" i="7"/>
  <c r="V124" i="7"/>
  <c r="V14" i="7"/>
  <c r="T123" i="7"/>
  <c r="V15" i="7"/>
  <c r="AD122" i="7" s="1"/>
  <c r="AC122" i="7"/>
  <c r="AE122" i="7" s="1"/>
  <c r="AA122" i="7" s="1"/>
  <c r="V45" i="7"/>
  <c r="T128" i="7"/>
  <c r="V51" i="7"/>
  <c r="BD7" i="7" s="1"/>
  <c r="BC7" i="7"/>
  <c r="BD6" i="7"/>
  <c r="BC6" i="7"/>
  <c r="U122" i="7"/>
  <c r="V122" i="7"/>
  <c r="G10" i="8" l="1"/>
  <c r="X42" i="12"/>
  <c r="AD25" i="7"/>
  <c r="AE25" i="7" s="1"/>
  <c r="AD24" i="7"/>
  <c r="AE24" i="7" s="1"/>
  <c r="AD123" i="7" s="1"/>
  <c r="T106" i="7"/>
  <c r="AE48" i="7"/>
  <c r="AD109" i="7"/>
  <c r="AE47" i="7"/>
  <c r="AD125" i="7" s="1"/>
  <c r="AD113" i="7"/>
  <c r="AA124" i="7"/>
  <c r="AA123" i="7"/>
  <c r="U128" i="7"/>
  <c r="V128" i="7"/>
  <c r="U123" i="7"/>
  <c r="V123" i="7"/>
  <c r="BF7" i="7"/>
  <c r="BE7" i="7"/>
  <c r="U129" i="7"/>
  <c r="V129" i="7"/>
  <c r="R129" i="7" s="1"/>
  <c r="AA125" i="7"/>
  <c r="BE8" i="7"/>
  <c r="BF8" i="7"/>
  <c r="BE9" i="7"/>
  <c r="BF9" i="7"/>
  <c r="BE6" i="7"/>
  <c r="BF6" i="7"/>
  <c r="H3" i="8" l="1"/>
  <c r="X48" i="12"/>
  <c r="R128" i="7"/>
  <c r="AD13" i="7"/>
  <c r="AE13" i="7" s="1"/>
  <c r="AD12" i="7"/>
  <c r="AE12" i="7" s="1"/>
  <c r="AE109" i="7"/>
  <c r="AF109" i="7"/>
  <c r="AF113" i="7"/>
  <c r="AE113" i="7"/>
  <c r="BC13" i="7"/>
  <c r="BF13" i="7" s="1"/>
  <c r="BD11" i="7"/>
  <c r="BC11" i="7"/>
  <c r="BF11" i="7" s="1"/>
  <c r="BD13" i="7"/>
  <c r="BC10" i="7"/>
  <c r="BF10" i="7" s="1"/>
  <c r="BD12" i="7"/>
  <c r="BC12" i="7"/>
  <c r="BE12" i="7" s="1"/>
  <c r="BD10" i="7"/>
  <c r="R125" i="7"/>
  <c r="R123" i="7"/>
  <c r="R127" i="7"/>
  <c r="R126" i="7"/>
  <c r="R122" i="7"/>
  <c r="R124" i="7"/>
  <c r="H4" i="8" l="1"/>
  <c r="X6" i="13"/>
  <c r="AC113" i="7"/>
  <c r="AC112" i="7"/>
  <c r="AC109" i="7"/>
  <c r="AC108" i="7"/>
  <c r="BF12" i="7"/>
  <c r="BE13" i="7"/>
  <c r="BE11" i="7"/>
  <c r="BE10" i="7"/>
  <c r="BD21" i="7"/>
  <c r="BD14" i="7"/>
  <c r="BD19" i="7"/>
  <c r="BC15" i="7"/>
  <c r="BF15" i="7" s="1"/>
  <c r="BD15" i="7"/>
  <c r="BC21" i="7"/>
  <c r="BE21" i="7" s="1"/>
  <c r="BC20" i="7"/>
  <c r="BF20" i="7" s="1"/>
  <c r="BC14" i="7"/>
  <c r="BE14" i="7" s="1"/>
  <c r="BD16" i="7"/>
  <c r="BC16" i="7"/>
  <c r="BE16" i="7" s="1"/>
  <c r="BD17" i="7"/>
  <c r="BC17" i="7"/>
  <c r="BE17" i="7" s="1"/>
  <c r="BD18" i="7"/>
  <c r="BD20" i="7"/>
  <c r="BC19" i="7"/>
  <c r="BF19" i="7" s="1"/>
  <c r="BC18" i="7"/>
  <c r="BF18" i="7" s="1"/>
  <c r="H5" i="8" l="1"/>
  <c r="X12" i="13"/>
  <c r="AM42" i="7"/>
  <c r="AN42" i="7" s="1"/>
  <c r="AM41" i="7"/>
  <c r="AN41" i="7" s="1"/>
  <c r="BE15" i="7"/>
  <c r="BF14" i="7"/>
  <c r="BF16" i="7"/>
  <c r="BF21" i="7"/>
  <c r="BF17" i="7"/>
  <c r="BE20" i="7"/>
  <c r="BE19" i="7"/>
  <c r="BE18" i="7"/>
  <c r="H6" i="8" l="1"/>
  <c r="X18" i="13"/>
  <c r="AN122" i="7"/>
  <c r="AM109" i="7"/>
  <c r="AM122" i="7"/>
  <c r="AO122" i="7" s="1"/>
  <c r="AK122" i="7" s="1"/>
  <c r="AM107" i="7"/>
  <c r="H7" i="8" l="1"/>
  <c r="X24" i="13"/>
  <c r="AN109" i="7"/>
  <c r="AO109" i="7"/>
  <c r="AN107" i="7"/>
  <c r="AO107" i="7"/>
  <c r="H8" i="8" l="1"/>
  <c r="X30" i="13"/>
  <c r="AL107" i="7"/>
  <c r="AL106" i="7"/>
  <c r="AL109" i="7"/>
  <c r="AL108" i="7"/>
  <c r="H9" i="8" l="1"/>
  <c r="X36" i="13"/>
  <c r="AV24" i="7"/>
  <c r="AW24" i="7" s="1"/>
  <c r="AV25" i="7"/>
  <c r="AW25" i="7" s="1"/>
  <c r="AV36" i="7"/>
  <c r="AW36" i="7" s="1"/>
  <c r="AV35" i="7"/>
  <c r="AW35" i="7" s="1"/>
  <c r="H10" i="8" l="1"/>
  <c r="X42" i="13"/>
  <c r="I3" i="8" l="1"/>
  <c r="X48" i="13"/>
  <c r="I4" i="8" l="1"/>
  <c r="X6" i="14"/>
  <c r="I5" i="8" l="1"/>
  <c r="X12" i="14"/>
  <c r="I6" i="8" l="1"/>
  <c r="X18" i="14"/>
  <c r="I7" i="8" l="1"/>
  <c r="X24" i="14"/>
  <c r="I8" i="8" l="1"/>
  <c r="X30" i="14"/>
  <c r="I9" i="8" l="1"/>
  <c r="X36" i="14"/>
  <c r="I10" i="8" l="1"/>
  <c r="X42" i="14"/>
  <c r="F11" i="8" l="1"/>
  <c r="X48" i="14"/>
  <c r="F12" i="8" l="1"/>
  <c r="AG10" i="7"/>
  <c r="F13" i="8" l="1"/>
  <c r="AG22" i="7"/>
  <c r="F14" i="8" l="1"/>
  <c r="AG33" i="7"/>
  <c r="G11" i="8" l="1"/>
  <c r="AG45" i="7"/>
  <c r="AG10" i="12" l="1"/>
  <c r="G12" i="8"/>
  <c r="AG22" i="12" l="1"/>
  <c r="G13" i="8"/>
  <c r="G14" i="8" l="1"/>
  <c r="H11" i="8" s="1"/>
  <c r="AG33" i="12"/>
  <c r="AG45" i="12" l="1"/>
  <c r="H12" i="8" l="1"/>
  <c r="AG10" i="13"/>
  <c r="AG22" i="13" l="1"/>
  <c r="H13" i="8"/>
  <c r="H14" i="8" l="1"/>
  <c r="AG33" i="13"/>
  <c r="I11" i="8" l="1"/>
  <c r="AG45" i="13"/>
  <c r="I12" i="8" l="1"/>
  <c r="AG10" i="14"/>
  <c r="I13" i="8" l="1"/>
  <c r="AG22" i="14"/>
  <c r="I14" i="8" l="1"/>
  <c r="AG33" i="14"/>
  <c r="F15" i="8" l="1"/>
  <c r="AG45" i="14"/>
  <c r="F16" i="8" l="1"/>
  <c r="AP16" i="7"/>
  <c r="G15" i="8" l="1"/>
  <c r="AP39" i="7"/>
  <c r="G16" i="8" l="1"/>
  <c r="AP16" i="12"/>
  <c r="AP39" i="12" l="1"/>
  <c r="H15" i="8"/>
  <c r="H16" i="8" l="1"/>
  <c r="AP16" i="13"/>
  <c r="AP39" i="13" l="1"/>
  <c r="I15" i="8"/>
  <c r="I16" i="8" l="1"/>
  <c r="AP16" i="14"/>
  <c r="F17" i="8" l="1"/>
  <c r="AP39" i="14"/>
  <c r="G17" i="8" l="1"/>
  <c r="AY22" i="7"/>
  <c r="H17" i="8" l="1"/>
  <c r="AY22" i="12"/>
  <c r="I17" i="8" l="1"/>
  <c r="AY22" i="13"/>
  <c r="F18" i="8" l="1"/>
  <c r="AY22" i="14"/>
  <c r="G18" i="8" l="1"/>
  <c r="H18" i="8" s="1"/>
  <c r="AY33" i="7"/>
  <c r="AY33" i="12" l="1"/>
  <c r="I18" i="8" l="1"/>
  <c r="AY33" i="14" s="1"/>
  <c r="AY33" i="13"/>
</calcChain>
</file>

<file path=xl/sharedStrings.xml><?xml version="1.0" encoding="utf-8"?>
<sst xmlns="http://schemas.openxmlformats.org/spreadsheetml/2006/main" count="1418" uniqueCount="127">
  <si>
    <t>Plac.</t>
  </si>
  <si>
    <t>Startnr</t>
  </si>
  <si>
    <t>Namn</t>
  </si>
  <si>
    <t>Tid m.ss,hh</t>
  </si>
  <si>
    <t>Diff.</t>
  </si>
  <si>
    <t>Ulricehamns IF</t>
  </si>
  <si>
    <t>Prolog plac</t>
  </si>
  <si>
    <t>Plac</t>
  </si>
  <si>
    <t>Åttondelsfinal</t>
  </si>
  <si>
    <t>1 / 8</t>
  </si>
  <si>
    <t>Kvartsfinal</t>
  </si>
  <si>
    <t>1 / 4</t>
  </si>
  <si>
    <t>2 / 8</t>
  </si>
  <si>
    <t>Semifinal</t>
  </si>
  <si>
    <t>1 / 2</t>
  </si>
  <si>
    <t>3 / 8</t>
  </si>
  <si>
    <t>B-Final</t>
  </si>
  <si>
    <t>2 / 4</t>
  </si>
  <si>
    <t>4 / 8</t>
  </si>
  <si>
    <t>5 / 8</t>
  </si>
  <si>
    <t>Final</t>
  </si>
  <si>
    <t>3 / 4</t>
  </si>
  <si>
    <t>6 / 8</t>
  </si>
  <si>
    <t>2 / 2</t>
  </si>
  <si>
    <t>7 / 8</t>
  </si>
  <si>
    <t>4 / 4</t>
  </si>
  <si>
    <t>8 / 8</t>
  </si>
  <si>
    <t xml:space="preserve"> </t>
  </si>
  <si>
    <t>Elis</t>
  </si>
  <si>
    <t>Berg</t>
  </si>
  <si>
    <t>Sunne SLF</t>
  </si>
  <si>
    <t>Erik</t>
  </si>
  <si>
    <t>Lieback</t>
  </si>
  <si>
    <t>Simon</t>
  </si>
  <si>
    <t>Lundberg</t>
  </si>
  <si>
    <t>Hagfors SF</t>
  </si>
  <si>
    <t>Adam</t>
  </si>
  <si>
    <t>Gillman</t>
  </si>
  <si>
    <t>Garphyttans IF</t>
  </si>
  <si>
    <t>Marcus</t>
  </si>
  <si>
    <t>Lennartsson</t>
  </si>
  <si>
    <t>Gabriel</t>
  </si>
  <si>
    <t>Strid</t>
  </si>
  <si>
    <t>Oscar</t>
  </si>
  <si>
    <t>Fridsäll</t>
  </si>
  <si>
    <t>Landsbro IF</t>
  </si>
  <si>
    <t>Daniel</t>
  </si>
  <si>
    <t>Andersson</t>
  </si>
  <si>
    <t>IFK Grängesberg SK</t>
  </si>
  <si>
    <t>Johansson</t>
  </si>
  <si>
    <t>Linköpings SK</t>
  </si>
  <si>
    <t>Sjöberg</t>
  </si>
  <si>
    <t>Eksjö SOK</t>
  </si>
  <si>
    <t>Markus</t>
  </si>
  <si>
    <t>Zinkgruvans IF</t>
  </si>
  <si>
    <t>Mattias</t>
  </si>
  <si>
    <t>vesterlund</t>
  </si>
  <si>
    <t>Lycksele IF</t>
  </si>
  <si>
    <t>Andreas</t>
  </si>
  <si>
    <t>Svensson</t>
  </si>
  <si>
    <t>Axel</t>
  </si>
  <si>
    <t>Ekström</t>
  </si>
  <si>
    <t>Gillberga SK</t>
  </si>
  <si>
    <t>Pontus</t>
  </si>
  <si>
    <t>Hermansson</t>
  </si>
  <si>
    <t>Grate</t>
  </si>
  <si>
    <t>Täfteå IK</t>
  </si>
  <si>
    <t>Albin</t>
  </si>
  <si>
    <t>Tärning</t>
  </si>
  <si>
    <t>Falköpings AIK</t>
  </si>
  <si>
    <t>Anton</t>
  </si>
  <si>
    <t>Persson</t>
  </si>
  <si>
    <t>SK Bore</t>
  </si>
  <si>
    <t>Filip</t>
  </si>
  <si>
    <t>Danielsson</t>
  </si>
  <si>
    <t>Garphyttan IF</t>
  </si>
  <si>
    <t>Viktor</t>
  </si>
  <si>
    <t>Thorn</t>
  </si>
  <si>
    <t>Fredrik</t>
  </si>
  <si>
    <t>Andrée</t>
  </si>
  <si>
    <t>Bengtsfors Bois</t>
  </si>
  <si>
    <t>Fredriksson</t>
  </si>
  <si>
    <t>First Quarterfinal starts at:</t>
  </si>
  <si>
    <t>Name classes:</t>
  </si>
  <si>
    <t>hh:mm:ss</t>
  </si>
  <si>
    <t>Time between different classes:</t>
  </si>
  <si>
    <t>Time between heats in finals:</t>
  </si>
  <si>
    <t>Time between quarter &amp; semi</t>
  </si>
  <si>
    <t>Time between semi &amp; final:</t>
  </si>
  <si>
    <t>Semifinal 1</t>
  </si>
  <si>
    <t>Semifinal 2</t>
  </si>
  <si>
    <t>New bibs for finals =1 &gt;&gt;</t>
  </si>
  <si>
    <t>Insert Startlist below:</t>
  </si>
  <si>
    <t>Important:</t>
  </si>
  <si>
    <t>Bib</t>
  </si>
  <si>
    <t>Name</t>
  </si>
  <si>
    <t>Country</t>
  </si>
  <si>
    <t>Fill in only YELLOW fields</t>
  </si>
  <si>
    <t>Name of Race</t>
  </si>
  <si>
    <t>City</t>
  </si>
  <si>
    <t>Month</t>
  </si>
  <si>
    <t>Date</t>
  </si>
  <si>
    <t>A-Final</t>
  </si>
  <si>
    <t>Results Qualification</t>
  </si>
  <si>
    <t>Place</t>
  </si>
  <si>
    <t>Finals bib</t>
  </si>
  <si>
    <t>Time (m:ss,hh)</t>
  </si>
  <si>
    <t>1/8 Final 1</t>
  </si>
  <si>
    <t>1/8 Final 2</t>
  </si>
  <si>
    <t>1/8 Final 3</t>
  </si>
  <si>
    <t>1/8 Final 4</t>
  </si>
  <si>
    <t>1/8 Final 5</t>
  </si>
  <si>
    <t>1/8 Final 6</t>
  </si>
  <si>
    <t>1/8 Final 7</t>
  </si>
  <si>
    <t>1/8 Final 8</t>
  </si>
  <si>
    <t>Quarterfinal 1</t>
  </si>
  <si>
    <t>Quarterfinal 2</t>
  </si>
  <si>
    <t>Quarterfinal 3</t>
  </si>
  <si>
    <t>Quarterfinal 4</t>
  </si>
  <si>
    <t>Time between heats in 1/8 &amp; quarter:</t>
  </si>
  <si>
    <t>Timeschedule KNOCKOUTSPRINT 16 in Finals, no timing in finals</t>
  </si>
  <si>
    <t>Time between 1/8 and quarter</t>
  </si>
  <si>
    <t>Rank</t>
  </si>
  <si>
    <t>Qual time</t>
  </si>
  <si>
    <t>Country/Club</t>
  </si>
  <si>
    <t>Time m.ss,hh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</si>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</sst>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:ss.00"/>
    <numFmt numFmtId="165" formatCode="mm:ss.00"/>
    <numFmt numFmtId="166" formatCode="hh:mm:ss;@"/>
    <numFmt numFmtId="167" formatCode="m:ss.00"/>
  </numFmts>
  <fonts count="29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sz val="8"/>
      <color indexed="18"/>
      <name val="Arial"/>
      <family val="2"/>
      <charset val="238"/>
    </font>
    <font>
      <sz val="10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6"/>
      <color indexed="18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ahoma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theme="1"/>
      <name val="Arial"/>
      <family val="2"/>
    </font>
    <font>
      <b/>
      <sz val="20"/>
      <color theme="4" tint="-0.249977111117893"/>
      <name val="Calibri"/>
      <family val="2"/>
      <scheme val="minor"/>
    </font>
    <font>
      <b/>
      <sz val="1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/>
    <xf numFmtId="0" fontId="2" fillId="0" borderId="0" xfId="0" applyFont="1"/>
    <xf numFmtId="21" fontId="3" fillId="0" borderId="0" xfId="0" applyNumberFormat="1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3" fillId="0" borderId="0" xfId="0" applyFont="1"/>
    <xf numFmtId="0" fontId="4" fillId="0" borderId="2" xfId="0" applyFont="1" applyBorder="1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10" fillId="0" borderId="6" xfId="0" applyFont="1" applyBorder="1"/>
    <xf numFmtId="0" fontId="1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8" xfId="0" applyFont="1" applyBorder="1"/>
    <xf numFmtId="164" fontId="13" fillId="0" borderId="8" xfId="0" applyNumberFormat="1" applyFont="1" applyFill="1" applyBorder="1" applyAlignment="1">
      <alignment horizontal="left"/>
    </xf>
    <xf numFmtId="0" fontId="10" fillId="0" borderId="2" xfId="0" applyFont="1" applyBorder="1"/>
    <xf numFmtId="0" fontId="10" fillId="0" borderId="3" xfId="0" applyFont="1" applyBorder="1"/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65" fontId="3" fillId="3" borderId="3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10" fillId="0" borderId="11" xfId="0" applyFont="1" applyBorder="1"/>
    <xf numFmtId="0" fontId="10" fillId="0" borderId="12" xfId="0" applyFont="1" applyBorder="1"/>
    <xf numFmtId="0" fontId="15" fillId="0" borderId="12" xfId="0" applyFont="1" applyBorder="1" applyAlignment="1">
      <alignment horizontal="center"/>
    </xf>
    <xf numFmtId="0" fontId="3" fillId="0" borderId="12" xfId="0" applyFont="1" applyBorder="1"/>
    <xf numFmtId="165" fontId="3" fillId="3" borderId="12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0" xfId="0" applyFont="1" applyAlignment="1"/>
    <xf numFmtId="0" fontId="10" fillId="0" borderId="6" xfId="0" applyFont="1" applyBorder="1" applyAlignment="1"/>
    <xf numFmtId="0" fontId="7" fillId="0" borderId="1" xfId="0" applyFont="1" applyBorder="1" applyAlignment="1"/>
    <xf numFmtId="0" fontId="4" fillId="0" borderId="1" xfId="0" applyFont="1" applyBorder="1" applyAlignment="1"/>
    <xf numFmtId="0" fontId="10" fillId="0" borderId="2" xfId="0" applyFont="1" applyBorder="1" applyAlignment="1"/>
    <xf numFmtId="0" fontId="10" fillId="0" borderId="11" xfId="0" applyFont="1" applyBorder="1" applyAlignment="1"/>
    <xf numFmtId="0" fontId="13" fillId="0" borderId="8" xfId="0" applyFont="1" applyBorder="1"/>
    <xf numFmtId="47" fontId="0" fillId="0" borderId="0" xfId="0" applyNumberFormat="1"/>
    <xf numFmtId="0" fontId="1" fillId="0" borderId="0" xfId="0" applyFont="1" applyAlignment="1">
      <alignment horizontal="center"/>
    </xf>
    <xf numFmtId="0" fontId="17" fillId="0" borderId="0" xfId="0" applyFont="1"/>
    <xf numFmtId="45" fontId="17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65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Border="1"/>
    <xf numFmtId="0" fontId="20" fillId="0" borderId="0" xfId="0" applyFont="1"/>
    <xf numFmtId="0" fontId="8" fillId="0" borderId="0" xfId="0" applyFont="1"/>
    <xf numFmtId="49" fontId="14" fillId="0" borderId="6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1" fillId="2" borderId="0" xfId="0" applyFont="1" applyFill="1" applyProtection="1">
      <protection locked="0"/>
    </xf>
    <xf numFmtId="20" fontId="0" fillId="2" borderId="0" xfId="0" applyNumberFormat="1" applyFill="1" applyProtection="1">
      <protection locked="0"/>
    </xf>
    <xf numFmtId="0" fontId="21" fillId="0" borderId="0" xfId="0" applyFont="1"/>
    <xf numFmtId="166" fontId="0" fillId="0" borderId="0" xfId="0" applyNumberFormat="1"/>
    <xf numFmtId="45" fontId="0" fillId="2" borderId="0" xfId="0" applyNumberFormat="1" applyFill="1" applyProtection="1">
      <protection locked="0"/>
    </xf>
    <xf numFmtId="0" fontId="0" fillId="0" borderId="0" xfId="0" applyAlignment="1">
      <alignment horizontal="right"/>
    </xf>
    <xf numFmtId="0" fontId="0" fillId="2" borderId="0" xfId="0" applyFill="1" applyProtection="1">
      <protection locked="0"/>
    </xf>
    <xf numFmtId="0" fontId="23" fillId="0" borderId="0" xfId="0" applyFont="1"/>
    <xf numFmtId="0" fontId="18" fillId="2" borderId="0" xfId="0" applyFont="1" applyFill="1"/>
    <xf numFmtId="0" fontId="0" fillId="2" borderId="0" xfId="0" applyFill="1"/>
    <xf numFmtId="0" fontId="8" fillId="3" borderId="14" xfId="0" applyFont="1" applyFill="1" applyBorder="1" applyProtection="1">
      <protection locked="0"/>
    </xf>
    <xf numFmtId="0" fontId="8" fillId="3" borderId="15" xfId="0" applyFont="1" applyFill="1" applyBorder="1" applyProtection="1">
      <protection locked="0"/>
    </xf>
    <xf numFmtId="0" fontId="8" fillId="3" borderId="16" xfId="0" applyFont="1" applyFill="1" applyBorder="1" applyProtection="1">
      <protection locked="0"/>
    </xf>
    <xf numFmtId="0" fontId="8" fillId="3" borderId="17" xfId="0" applyFont="1" applyFill="1" applyBorder="1" applyProtection="1">
      <protection locked="0"/>
    </xf>
    <xf numFmtId="0" fontId="8" fillId="3" borderId="8" xfId="0" applyFont="1" applyFill="1" applyBorder="1" applyProtection="1">
      <protection locked="0"/>
    </xf>
    <xf numFmtId="0" fontId="8" fillId="3" borderId="18" xfId="0" applyFont="1" applyFill="1" applyBorder="1" applyProtection="1"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8" fillId="0" borderId="0" xfId="0" applyFont="1" applyFill="1" applyBorder="1"/>
    <xf numFmtId="0" fontId="8" fillId="3" borderId="19" xfId="0" applyFont="1" applyFill="1" applyBorder="1" applyProtection="1">
      <protection locked="0"/>
    </xf>
    <xf numFmtId="0" fontId="8" fillId="3" borderId="20" xfId="0" applyFont="1" applyFill="1" applyBorder="1" applyProtection="1">
      <protection locked="0"/>
    </xf>
    <xf numFmtId="0" fontId="8" fillId="3" borderId="21" xfId="0" applyFont="1" applyFill="1" applyBorder="1" applyProtection="1">
      <protection locked="0"/>
    </xf>
    <xf numFmtId="0" fontId="9" fillId="0" borderId="0" xfId="0" applyFont="1"/>
    <xf numFmtId="0" fontId="24" fillId="0" borderId="0" xfId="0" applyFont="1"/>
    <xf numFmtId="0" fontId="25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3" borderId="3" xfId="0" applyFont="1" applyFill="1" applyBorder="1" applyProtection="1">
      <protection locked="0"/>
    </xf>
    <xf numFmtId="0" fontId="9" fillId="0" borderId="3" xfId="0" applyFont="1" applyFill="1" applyBorder="1"/>
    <xf numFmtId="167" fontId="9" fillId="3" borderId="3" xfId="0" applyNumberFormat="1" applyFont="1" applyFill="1" applyBorder="1" applyAlignment="1" applyProtection="1">
      <alignment horizontal="right"/>
      <protection locked="0"/>
    </xf>
    <xf numFmtId="47" fontId="9" fillId="0" borderId="5" xfId="0" applyNumberFormat="1" applyFont="1" applyBorder="1"/>
    <xf numFmtId="0" fontId="10" fillId="0" borderId="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3" borderId="8" xfId="0" applyFont="1" applyFill="1" applyBorder="1" applyProtection="1">
      <protection locked="0"/>
    </xf>
    <xf numFmtId="0" fontId="9" fillId="0" borderId="8" xfId="0" applyFont="1" applyFill="1" applyBorder="1"/>
    <xf numFmtId="167" fontId="9" fillId="3" borderId="8" xfId="0" applyNumberFormat="1" applyFont="1" applyFill="1" applyBorder="1" applyAlignment="1" applyProtection="1">
      <alignment horizontal="right"/>
      <protection locked="0"/>
    </xf>
    <xf numFmtId="167" fontId="9" fillId="0" borderId="9" xfId="0" applyNumberFormat="1" applyFont="1" applyBorder="1"/>
    <xf numFmtId="0" fontId="10" fillId="0" borderId="1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3" borderId="12" xfId="0" applyFont="1" applyFill="1" applyBorder="1" applyProtection="1">
      <protection locked="0"/>
    </xf>
    <xf numFmtId="0" fontId="9" fillId="0" borderId="12" xfId="0" applyFont="1" applyFill="1" applyBorder="1"/>
    <xf numFmtId="167" fontId="9" fillId="3" borderId="12" xfId="0" applyNumberFormat="1" applyFont="1" applyFill="1" applyBorder="1" applyAlignment="1" applyProtection="1">
      <alignment horizontal="right"/>
      <protection locked="0"/>
    </xf>
    <xf numFmtId="0" fontId="26" fillId="0" borderId="8" xfId="0" applyFont="1" applyBorder="1"/>
    <xf numFmtId="0" fontId="27" fillId="0" borderId="0" xfId="0" applyFont="1" applyAlignment="1">
      <alignment wrapText="1"/>
    </xf>
    <xf numFmtId="0" fontId="0" fillId="0" borderId="0" xfId="0" applyFill="1"/>
    <xf numFmtId="21" fontId="3" fillId="0" borderId="0" xfId="0" applyNumberFormat="1" applyFont="1" applyFill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5" fontId="1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wrapText="1"/>
    </xf>
    <xf numFmtId="49" fontId="14" fillId="0" borderId="6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10" fillId="0" borderId="25" xfId="0" applyFont="1" applyBorder="1"/>
    <xf numFmtId="0" fontId="10" fillId="0" borderId="26" xfId="0" applyFont="1" applyBorder="1"/>
    <xf numFmtId="0" fontId="15" fillId="0" borderId="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0" fillId="0" borderId="25" xfId="0" applyFont="1" applyBorder="1" applyAlignment="1"/>
    <xf numFmtId="0" fontId="10" fillId="0" borderId="26" xfId="0" applyFont="1" applyBorder="1" applyAlignment="1"/>
    <xf numFmtId="167" fontId="9" fillId="0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/>
    <xf numFmtId="3" fontId="4" fillId="0" borderId="0" xfId="0" applyNumberFormat="1" applyFont="1" applyBorder="1"/>
    <xf numFmtId="3" fontId="9" fillId="0" borderId="27" xfId="0" applyNumberFormat="1" applyFont="1" applyBorder="1"/>
    <xf numFmtId="3" fontId="9" fillId="0" borderId="28" xfId="0" applyNumberFormat="1" applyFont="1" applyBorder="1"/>
    <xf numFmtId="3" fontId="9" fillId="0" borderId="29" xfId="0" applyNumberFormat="1" applyFont="1" applyBorder="1"/>
    <xf numFmtId="3" fontId="9" fillId="0" borderId="0" xfId="0" applyNumberFormat="1" applyFont="1" applyBorder="1"/>
    <xf numFmtId="3" fontId="9" fillId="0" borderId="30" xfId="0" applyNumberFormat="1" applyFont="1" applyBorder="1"/>
    <xf numFmtId="3" fontId="9" fillId="2" borderId="0" xfId="0" applyNumberFormat="1" applyFont="1" applyFill="1"/>
    <xf numFmtId="167" fontId="9" fillId="2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/>
    <xf numFmtId="3" fontId="9" fillId="0" borderId="0" xfId="0" applyNumberFormat="1" applyFont="1" applyFill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1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165" fontId="13" fillId="0" borderId="0" xfId="0" applyNumberFormat="1" applyFont="1" applyFill="1"/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165" fontId="13" fillId="0" borderId="8" xfId="0" applyNumberFormat="1" applyFont="1" applyFill="1" applyBorder="1" applyAlignment="1">
      <alignment horizontal="right"/>
    </xf>
    <xf numFmtId="0" fontId="28" fillId="0" borderId="0" xfId="0" applyFont="1"/>
    <xf numFmtId="45" fontId="0" fillId="0" borderId="0" xfId="0" applyNumberFormat="1" applyFill="1" applyProtection="1">
      <protection locked="0"/>
    </xf>
    <xf numFmtId="49" fontId="14" fillId="0" borderId="2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1174750</xdr:colOff>
      <xdr:row>0</xdr:row>
      <xdr:rowOff>153106</xdr:rowOff>
    </xdr:from>
    <xdr:to>
      <xdr:col>58</xdr:col>
      <xdr:colOff>28222</xdr:colOff>
      <xdr:row>3</xdr:row>
      <xdr:rowOff>151871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36375" y="153106"/>
          <a:ext cx="1036285" cy="927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48</xdr:col>
      <xdr:colOff>1576148</xdr:colOff>
      <xdr:row>1</xdr:row>
      <xdr:rowOff>-1</xdr:rowOff>
    </xdr:from>
    <xdr:to>
      <xdr:col>50</xdr:col>
      <xdr:colOff>595488</xdr:colOff>
      <xdr:row>3</xdr:row>
      <xdr:rowOff>174625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95773" y="182562"/>
          <a:ext cx="1019590" cy="92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7055</xdr:colOff>
      <xdr:row>0</xdr:row>
      <xdr:rowOff>0</xdr:rowOff>
    </xdr:from>
    <xdr:to>
      <xdr:col>21</xdr:col>
      <xdr:colOff>1263825</xdr:colOff>
      <xdr:row>3</xdr:row>
      <xdr:rowOff>198437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9368" y="0"/>
          <a:ext cx="1987020" cy="1127125"/>
        </a:xfrm>
        <a:prstGeom prst="rect">
          <a:avLst/>
        </a:prstGeom>
      </xdr:spPr>
    </xdr:pic>
    <xdr:clientData/>
  </xdr:twoCellAnchor>
  <xdr:twoCellAnchor editAs="oneCell">
    <xdr:from>
      <xdr:col>48</xdr:col>
      <xdr:colOff>1595437</xdr:colOff>
      <xdr:row>5</xdr:row>
      <xdr:rowOff>190500</xdr:rowOff>
    </xdr:from>
    <xdr:to>
      <xdr:col>50</xdr:col>
      <xdr:colOff>485396</xdr:colOff>
      <xdr:row>10</xdr:row>
      <xdr:rowOff>71436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5062" y="1531938"/>
          <a:ext cx="890209" cy="817561"/>
        </a:xfrm>
        <a:prstGeom prst="rect">
          <a:avLst/>
        </a:prstGeom>
      </xdr:spPr>
    </xdr:pic>
    <xdr:clientData/>
  </xdr:twoCellAnchor>
  <xdr:twoCellAnchor editAs="oneCell">
    <xdr:from>
      <xdr:col>6</xdr:col>
      <xdr:colOff>635000</xdr:colOff>
      <xdr:row>1</xdr:row>
      <xdr:rowOff>79375</xdr:rowOff>
    </xdr:from>
    <xdr:to>
      <xdr:col>7</xdr:col>
      <xdr:colOff>555624</xdr:colOff>
      <xdr:row>3</xdr:row>
      <xdr:rowOff>85725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3750" y="261938"/>
          <a:ext cx="738187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1174750</xdr:colOff>
      <xdr:row>0</xdr:row>
      <xdr:rowOff>153106</xdr:rowOff>
    </xdr:from>
    <xdr:to>
      <xdr:col>58</xdr:col>
      <xdr:colOff>28222</xdr:colOff>
      <xdr:row>3</xdr:row>
      <xdr:rowOff>151871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52250" y="153106"/>
          <a:ext cx="1031522" cy="932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48</xdr:col>
      <xdr:colOff>1576148</xdr:colOff>
      <xdr:row>1</xdr:row>
      <xdr:rowOff>-1</xdr:rowOff>
    </xdr:from>
    <xdr:to>
      <xdr:col>50</xdr:col>
      <xdr:colOff>595488</xdr:colOff>
      <xdr:row>3</xdr:row>
      <xdr:rowOff>174625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11648" y="184149"/>
          <a:ext cx="1019590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7055</xdr:colOff>
      <xdr:row>0</xdr:row>
      <xdr:rowOff>0</xdr:rowOff>
    </xdr:from>
    <xdr:to>
      <xdr:col>21</xdr:col>
      <xdr:colOff>1263825</xdr:colOff>
      <xdr:row>3</xdr:row>
      <xdr:rowOff>198437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3655" y="0"/>
          <a:ext cx="1987020" cy="1131887"/>
        </a:xfrm>
        <a:prstGeom prst="rect">
          <a:avLst/>
        </a:prstGeom>
      </xdr:spPr>
    </xdr:pic>
    <xdr:clientData/>
  </xdr:twoCellAnchor>
  <xdr:twoCellAnchor editAs="oneCell">
    <xdr:from>
      <xdr:col>48</xdr:col>
      <xdr:colOff>1595437</xdr:colOff>
      <xdr:row>5</xdr:row>
      <xdr:rowOff>190500</xdr:rowOff>
    </xdr:from>
    <xdr:to>
      <xdr:col>50</xdr:col>
      <xdr:colOff>485396</xdr:colOff>
      <xdr:row>10</xdr:row>
      <xdr:rowOff>71436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30937" y="1536700"/>
          <a:ext cx="890209" cy="820736"/>
        </a:xfrm>
        <a:prstGeom prst="rect">
          <a:avLst/>
        </a:prstGeom>
      </xdr:spPr>
    </xdr:pic>
    <xdr:clientData/>
  </xdr:twoCellAnchor>
  <xdr:twoCellAnchor editAs="oneCell">
    <xdr:from>
      <xdr:col>6</xdr:col>
      <xdr:colOff>635000</xdr:colOff>
      <xdr:row>1</xdr:row>
      <xdr:rowOff>79375</xdr:rowOff>
    </xdr:from>
    <xdr:to>
      <xdr:col>7</xdr:col>
      <xdr:colOff>555624</xdr:colOff>
      <xdr:row>3</xdr:row>
      <xdr:rowOff>85725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263525"/>
          <a:ext cx="739774" cy="755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1174750</xdr:colOff>
      <xdr:row>0</xdr:row>
      <xdr:rowOff>153106</xdr:rowOff>
    </xdr:from>
    <xdr:to>
      <xdr:col>58</xdr:col>
      <xdr:colOff>28222</xdr:colOff>
      <xdr:row>3</xdr:row>
      <xdr:rowOff>151871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52250" y="153106"/>
          <a:ext cx="1031522" cy="932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48</xdr:col>
      <xdr:colOff>1576148</xdr:colOff>
      <xdr:row>1</xdr:row>
      <xdr:rowOff>-1</xdr:rowOff>
    </xdr:from>
    <xdr:to>
      <xdr:col>50</xdr:col>
      <xdr:colOff>595488</xdr:colOff>
      <xdr:row>3</xdr:row>
      <xdr:rowOff>174625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11648" y="184149"/>
          <a:ext cx="1019590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7055</xdr:colOff>
      <xdr:row>0</xdr:row>
      <xdr:rowOff>0</xdr:rowOff>
    </xdr:from>
    <xdr:to>
      <xdr:col>21</xdr:col>
      <xdr:colOff>1263825</xdr:colOff>
      <xdr:row>3</xdr:row>
      <xdr:rowOff>198437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3655" y="0"/>
          <a:ext cx="1987020" cy="1131887"/>
        </a:xfrm>
        <a:prstGeom prst="rect">
          <a:avLst/>
        </a:prstGeom>
      </xdr:spPr>
    </xdr:pic>
    <xdr:clientData/>
  </xdr:twoCellAnchor>
  <xdr:twoCellAnchor editAs="oneCell">
    <xdr:from>
      <xdr:col>48</xdr:col>
      <xdr:colOff>1595437</xdr:colOff>
      <xdr:row>5</xdr:row>
      <xdr:rowOff>190500</xdr:rowOff>
    </xdr:from>
    <xdr:to>
      <xdr:col>50</xdr:col>
      <xdr:colOff>485396</xdr:colOff>
      <xdr:row>10</xdr:row>
      <xdr:rowOff>71436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30937" y="1536700"/>
          <a:ext cx="890209" cy="820736"/>
        </a:xfrm>
        <a:prstGeom prst="rect">
          <a:avLst/>
        </a:prstGeom>
      </xdr:spPr>
    </xdr:pic>
    <xdr:clientData/>
  </xdr:twoCellAnchor>
  <xdr:twoCellAnchor editAs="oneCell">
    <xdr:from>
      <xdr:col>6</xdr:col>
      <xdr:colOff>635000</xdr:colOff>
      <xdr:row>1</xdr:row>
      <xdr:rowOff>79375</xdr:rowOff>
    </xdr:from>
    <xdr:to>
      <xdr:col>7</xdr:col>
      <xdr:colOff>555624</xdr:colOff>
      <xdr:row>3</xdr:row>
      <xdr:rowOff>85725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263525"/>
          <a:ext cx="739774" cy="755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1174750</xdr:colOff>
      <xdr:row>0</xdr:row>
      <xdr:rowOff>153106</xdr:rowOff>
    </xdr:from>
    <xdr:to>
      <xdr:col>58</xdr:col>
      <xdr:colOff>28222</xdr:colOff>
      <xdr:row>3</xdr:row>
      <xdr:rowOff>151871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52250" y="153106"/>
          <a:ext cx="1031522" cy="932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48</xdr:col>
      <xdr:colOff>1576148</xdr:colOff>
      <xdr:row>1</xdr:row>
      <xdr:rowOff>-1</xdr:rowOff>
    </xdr:from>
    <xdr:to>
      <xdr:col>50</xdr:col>
      <xdr:colOff>595488</xdr:colOff>
      <xdr:row>3</xdr:row>
      <xdr:rowOff>174625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11648" y="184149"/>
          <a:ext cx="1019590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7055</xdr:colOff>
      <xdr:row>0</xdr:row>
      <xdr:rowOff>0</xdr:rowOff>
    </xdr:from>
    <xdr:to>
      <xdr:col>21</xdr:col>
      <xdr:colOff>1263825</xdr:colOff>
      <xdr:row>3</xdr:row>
      <xdr:rowOff>198437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3655" y="0"/>
          <a:ext cx="1987020" cy="1131887"/>
        </a:xfrm>
        <a:prstGeom prst="rect">
          <a:avLst/>
        </a:prstGeom>
      </xdr:spPr>
    </xdr:pic>
    <xdr:clientData/>
  </xdr:twoCellAnchor>
  <xdr:twoCellAnchor editAs="oneCell">
    <xdr:from>
      <xdr:col>48</xdr:col>
      <xdr:colOff>1595437</xdr:colOff>
      <xdr:row>5</xdr:row>
      <xdr:rowOff>190500</xdr:rowOff>
    </xdr:from>
    <xdr:to>
      <xdr:col>50</xdr:col>
      <xdr:colOff>485396</xdr:colOff>
      <xdr:row>10</xdr:row>
      <xdr:rowOff>71436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30937" y="1536700"/>
          <a:ext cx="890209" cy="820736"/>
        </a:xfrm>
        <a:prstGeom prst="rect">
          <a:avLst/>
        </a:prstGeom>
      </xdr:spPr>
    </xdr:pic>
    <xdr:clientData/>
  </xdr:twoCellAnchor>
  <xdr:twoCellAnchor editAs="oneCell">
    <xdr:from>
      <xdr:col>6</xdr:col>
      <xdr:colOff>635000</xdr:colOff>
      <xdr:row>1</xdr:row>
      <xdr:rowOff>79375</xdr:rowOff>
    </xdr:from>
    <xdr:to>
      <xdr:col>7</xdr:col>
      <xdr:colOff>555624</xdr:colOff>
      <xdr:row>3</xdr:row>
      <xdr:rowOff>85725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263525"/>
          <a:ext cx="739774" cy="755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rintschedule%2016%204x4,%20v09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Class 1"/>
      <sheetName val="Class 2"/>
      <sheetName val="Class 3"/>
      <sheetName val="Class 4"/>
    </sheetNames>
    <sheetDataSet>
      <sheetData sheetId="0">
        <row r="10">
          <cell r="C10">
            <v>1</v>
          </cell>
        </row>
      </sheetData>
      <sheetData sheetId="1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zoomScale="80" zoomScaleNormal="80" workbookViewId="0">
      <selection activeCell="C3" sqref="C3:C9"/>
    </sheetView>
  </sheetViews>
  <sheetFormatPr defaultColWidth="8.85546875" defaultRowHeight="15" x14ac:dyDescent="0.25"/>
  <cols>
    <col min="2" max="2" width="35.42578125" customWidth="1"/>
    <col min="3" max="3" width="18.5703125" bestFit="1" customWidth="1"/>
    <col min="5" max="9" width="12.5703125" customWidth="1"/>
  </cols>
  <sheetData>
    <row r="1" spans="1:11" ht="26.1" x14ac:dyDescent="0.6">
      <c r="A1" s="55" t="s">
        <v>120</v>
      </c>
      <c r="F1" s="53" t="s">
        <v>83</v>
      </c>
    </row>
    <row r="2" spans="1:11" ht="14.45" x14ac:dyDescent="0.35">
      <c r="C2" s="59" t="s">
        <v>84</v>
      </c>
      <c r="F2" s="60"/>
      <c r="G2" s="60"/>
      <c r="H2" s="60"/>
      <c r="I2" s="60"/>
    </row>
    <row r="3" spans="1:11" ht="14.45" x14ac:dyDescent="0.35">
      <c r="B3" s="56" t="s">
        <v>82</v>
      </c>
      <c r="C3" s="61"/>
      <c r="E3" s="62" t="s">
        <v>107</v>
      </c>
      <c r="F3" s="63">
        <f>C3</f>
        <v>0</v>
      </c>
      <c r="G3" s="63">
        <f>+F10+C4+C5</f>
        <v>0</v>
      </c>
      <c r="H3" s="63">
        <f>+G10+C4+C5</f>
        <v>0</v>
      </c>
      <c r="I3" s="63">
        <f>+H10+C4+C5</f>
        <v>0</v>
      </c>
    </row>
    <row r="4" spans="1:11" ht="14.45" x14ac:dyDescent="0.35">
      <c r="B4" s="56" t="s">
        <v>119</v>
      </c>
      <c r="C4" s="64"/>
      <c r="E4" s="62" t="s">
        <v>108</v>
      </c>
      <c r="F4" s="63">
        <f>+F3+C$4</f>
        <v>0</v>
      </c>
      <c r="G4" s="63">
        <f>+G3+C$4</f>
        <v>0</v>
      </c>
      <c r="H4" s="63">
        <f>+H3+C$4</f>
        <v>0</v>
      </c>
      <c r="I4" s="63">
        <f>+I3+C$4</f>
        <v>0</v>
      </c>
    </row>
    <row r="5" spans="1:11" ht="14.45" x14ac:dyDescent="0.35">
      <c r="B5" s="56" t="s">
        <v>85</v>
      </c>
      <c r="C5" s="64"/>
      <c r="E5" s="62" t="s">
        <v>109</v>
      </c>
      <c r="F5" s="63">
        <f t="shared" ref="F5:F10" si="0">+F4+C$4</f>
        <v>0</v>
      </c>
      <c r="G5" s="63">
        <f t="shared" ref="G5:G10" si="1">+G4+C$4</f>
        <v>0</v>
      </c>
      <c r="H5" s="63">
        <f t="shared" ref="H5:H10" si="2">+H4+C$4</f>
        <v>0</v>
      </c>
      <c r="I5" s="63">
        <f t="shared" ref="I5:I10" si="3">+I4+C$4</f>
        <v>0</v>
      </c>
      <c r="K5" s="142"/>
    </row>
    <row r="6" spans="1:11" ht="14.45" x14ac:dyDescent="0.35">
      <c r="B6" s="56" t="s">
        <v>121</v>
      </c>
      <c r="C6" s="64"/>
      <c r="E6" s="62" t="s">
        <v>110</v>
      </c>
      <c r="F6" s="63">
        <f t="shared" si="0"/>
        <v>0</v>
      </c>
      <c r="G6" s="63">
        <f t="shared" si="1"/>
        <v>0</v>
      </c>
      <c r="H6" s="63">
        <f t="shared" si="2"/>
        <v>0</v>
      </c>
      <c r="I6" s="63">
        <f t="shared" si="3"/>
        <v>0</v>
      </c>
      <c r="K6" s="142"/>
    </row>
    <row r="7" spans="1:11" ht="14.45" x14ac:dyDescent="0.35">
      <c r="B7" s="56" t="s">
        <v>86</v>
      </c>
      <c r="C7" s="64"/>
      <c r="E7" s="62" t="s">
        <v>111</v>
      </c>
      <c r="F7" s="63">
        <f t="shared" si="0"/>
        <v>0</v>
      </c>
      <c r="G7" s="63">
        <f t="shared" si="1"/>
        <v>0</v>
      </c>
      <c r="H7" s="63">
        <f t="shared" si="2"/>
        <v>0</v>
      </c>
      <c r="I7" s="63">
        <f t="shared" si="3"/>
        <v>0</v>
      </c>
    </row>
    <row r="8" spans="1:11" ht="14.45" x14ac:dyDescent="0.35">
      <c r="B8" s="56" t="s">
        <v>87</v>
      </c>
      <c r="C8" s="64"/>
      <c r="E8" s="62" t="s">
        <v>112</v>
      </c>
      <c r="F8" s="63">
        <f t="shared" si="0"/>
        <v>0</v>
      </c>
      <c r="G8" s="63">
        <f t="shared" si="1"/>
        <v>0</v>
      </c>
      <c r="H8" s="63">
        <f t="shared" si="2"/>
        <v>0</v>
      </c>
      <c r="I8" s="63">
        <f t="shared" si="3"/>
        <v>0</v>
      </c>
    </row>
    <row r="9" spans="1:11" ht="14.45" x14ac:dyDescent="0.35">
      <c r="B9" s="56" t="s">
        <v>88</v>
      </c>
      <c r="C9" s="64"/>
      <c r="E9" s="62" t="s">
        <v>113</v>
      </c>
      <c r="F9" s="63">
        <f t="shared" si="0"/>
        <v>0</v>
      </c>
      <c r="G9" s="63">
        <f t="shared" si="1"/>
        <v>0</v>
      </c>
      <c r="H9" s="63">
        <f t="shared" si="2"/>
        <v>0</v>
      </c>
      <c r="I9" s="63">
        <f t="shared" si="3"/>
        <v>0</v>
      </c>
    </row>
    <row r="10" spans="1:11" ht="14.45" x14ac:dyDescent="0.35">
      <c r="E10" s="62" t="s">
        <v>114</v>
      </c>
      <c r="F10" s="63">
        <f t="shared" si="0"/>
        <v>0</v>
      </c>
      <c r="G10" s="63">
        <f t="shared" si="1"/>
        <v>0</v>
      </c>
      <c r="H10" s="63">
        <f t="shared" si="2"/>
        <v>0</v>
      </c>
      <c r="I10" s="63">
        <f t="shared" si="3"/>
        <v>0</v>
      </c>
    </row>
    <row r="11" spans="1:11" ht="14.45" x14ac:dyDescent="0.35">
      <c r="B11" s="65" t="s">
        <v>91</v>
      </c>
      <c r="C11" s="66"/>
      <c r="E11" s="62" t="s">
        <v>115</v>
      </c>
      <c r="F11" s="63">
        <f>I10+C4+C6</f>
        <v>0</v>
      </c>
      <c r="G11" s="63">
        <f>F14+C5+C4</f>
        <v>0</v>
      </c>
      <c r="H11" s="63">
        <f>G14+C5+C4</f>
        <v>0</v>
      </c>
      <c r="I11" s="63">
        <f>H14+C5+C4</f>
        <v>0</v>
      </c>
    </row>
    <row r="12" spans="1:11" ht="14.45" customHeight="1" x14ac:dyDescent="0.35">
      <c r="E12" s="62" t="s">
        <v>116</v>
      </c>
      <c r="F12" s="63">
        <f>F11+C4</f>
        <v>0</v>
      </c>
      <c r="G12" s="63">
        <f>G11+C4</f>
        <v>0</v>
      </c>
      <c r="H12" s="63">
        <f>H11+C4</f>
        <v>0</v>
      </c>
      <c r="I12" s="63">
        <f>I11+C4</f>
        <v>0</v>
      </c>
    </row>
    <row r="13" spans="1:11" ht="14.45" customHeight="1" x14ac:dyDescent="0.45">
      <c r="A13" s="53" t="s">
        <v>92</v>
      </c>
      <c r="E13" s="62" t="s">
        <v>117</v>
      </c>
      <c r="F13" s="63">
        <f>F12+C4</f>
        <v>0</v>
      </c>
      <c r="G13" s="63">
        <f>G12+C4</f>
        <v>0</v>
      </c>
      <c r="H13" s="63">
        <f>H12+C4</f>
        <v>0</v>
      </c>
      <c r="I13" s="63">
        <f>I12+C4</f>
        <v>0</v>
      </c>
    </row>
    <row r="14" spans="1:11" ht="14.45" customHeight="1" thickBot="1" x14ac:dyDescent="0.4">
      <c r="A14" s="67" t="s">
        <v>94</v>
      </c>
      <c r="B14" s="67" t="s">
        <v>95</v>
      </c>
      <c r="C14" s="67" t="s">
        <v>96</v>
      </c>
      <c r="E14" s="62" t="s">
        <v>118</v>
      </c>
      <c r="F14" s="63">
        <f>F13+C4</f>
        <v>0</v>
      </c>
      <c r="G14" s="63">
        <f>G13+C4</f>
        <v>0</v>
      </c>
      <c r="H14" s="63">
        <f>H13+C4</f>
        <v>0</v>
      </c>
      <c r="I14" s="63">
        <f>I13+C4</f>
        <v>0</v>
      </c>
    </row>
    <row r="15" spans="1:11" ht="14.45" customHeight="1" x14ac:dyDescent="0.25">
      <c r="A15" s="70"/>
      <c r="B15" s="71"/>
      <c r="C15" s="72"/>
      <c r="E15" s="62" t="s">
        <v>89</v>
      </c>
      <c r="F15" s="63">
        <f>I14+C8</f>
        <v>0</v>
      </c>
      <c r="G15" s="63">
        <f>+F16+C4</f>
        <v>0</v>
      </c>
      <c r="H15" s="63">
        <f>+G16+C4</f>
        <v>0</v>
      </c>
      <c r="I15" s="63">
        <f>+H16+C4</f>
        <v>0</v>
      </c>
    </row>
    <row r="16" spans="1:11" ht="14.45" customHeight="1" x14ac:dyDescent="0.25">
      <c r="A16" s="73"/>
      <c r="B16" s="74"/>
      <c r="C16" s="75"/>
      <c r="E16" s="62" t="s">
        <v>90</v>
      </c>
      <c r="F16" s="63">
        <f>+F15+C4</f>
        <v>0</v>
      </c>
      <c r="G16" s="63">
        <f>+G15+C4</f>
        <v>0</v>
      </c>
      <c r="H16" s="63">
        <f>+H15+C4</f>
        <v>0</v>
      </c>
      <c r="I16" s="63">
        <f>+I15+C4</f>
        <v>0</v>
      </c>
    </row>
    <row r="17" spans="1:9" x14ac:dyDescent="0.25">
      <c r="A17" s="73"/>
      <c r="B17" s="74"/>
      <c r="C17" s="75"/>
      <c r="E17" s="62" t="s">
        <v>16</v>
      </c>
      <c r="F17" s="63">
        <f>I16+C9</f>
        <v>0</v>
      </c>
      <c r="G17" s="63">
        <f>+F17+C7</f>
        <v>0</v>
      </c>
      <c r="H17" s="63">
        <f>+G17+C7</f>
        <v>0</v>
      </c>
      <c r="I17" s="63">
        <f>+H17+C7</f>
        <v>0</v>
      </c>
    </row>
    <row r="18" spans="1:9" ht="14.45" x14ac:dyDescent="0.35">
      <c r="A18" s="73"/>
      <c r="B18" s="74"/>
      <c r="C18" s="75"/>
      <c r="E18" s="62" t="s">
        <v>102</v>
      </c>
      <c r="F18" s="63">
        <f>+I17+C7</f>
        <v>0</v>
      </c>
      <c r="G18" s="63">
        <f>+F18+C7</f>
        <v>0</v>
      </c>
      <c r="H18" s="63">
        <f>+G18+C8</f>
        <v>0</v>
      </c>
      <c r="I18" s="63">
        <f>+H18+C7</f>
        <v>0</v>
      </c>
    </row>
    <row r="19" spans="1:9" x14ac:dyDescent="0.25">
      <c r="A19" s="73"/>
      <c r="B19" s="74"/>
      <c r="C19" s="75"/>
    </row>
    <row r="20" spans="1:9" ht="14.45" x14ac:dyDescent="0.35">
      <c r="A20" s="73"/>
      <c r="B20" s="74"/>
      <c r="C20" s="75"/>
    </row>
    <row r="21" spans="1:9" ht="18.75" x14ac:dyDescent="0.3">
      <c r="A21" s="73"/>
      <c r="B21" s="74"/>
      <c r="C21" s="75"/>
      <c r="E21" s="53" t="s">
        <v>93</v>
      </c>
    </row>
    <row r="22" spans="1:9" ht="18.600000000000001" x14ac:dyDescent="0.45">
      <c r="A22" s="73"/>
      <c r="B22" s="74"/>
      <c r="C22" s="75"/>
      <c r="E22" s="68" t="s">
        <v>97</v>
      </c>
      <c r="F22" s="69"/>
    </row>
    <row r="23" spans="1:9" ht="14.45" x14ac:dyDescent="0.35">
      <c r="A23" s="73"/>
      <c r="B23" s="74"/>
      <c r="C23" s="75"/>
    </row>
    <row r="24" spans="1:9" x14ac:dyDescent="0.25">
      <c r="A24" s="73"/>
      <c r="B24" s="74"/>
      <c r="C24" s="75"/>
      <c r="E24" s="62" t="s">
        <v>98</v>
      </c>
      <c r="F24" s="76"/>
    </row>
    <row r="25" spans="1:9" x14ac:dyDescent="0.25">
      <c r="A25" s="73"/>
      <c r="B25" s="74"/>
      <c r="C25" s="75"/>
      <c r="E25" s="62" t="s">
        <v>99</v>
      </c>
      <c r="F25" s="76"/>
    </row>
    <row r="26" spans="1:9" x14ac:dyDescent="0.25">
      <c r="A26" s="73"/>
      <c r="B26" s="74"/>
      <c r="C26" s="75"/>
      <c r="E26" s="62" t="s">
        <v>100</v>
      </c>
      <c r="F26" s="76"/>
    </row>
    <row r="27" spans="1:9" x14ac:dyDescent="0.25">
      <c r="A27" s="73"/>
      <c r="B27" s="74"/>
      <c r="C27" s="75"/>
      <c r="E27" s="62" t="s">
        <v>101</v>
      </c>
      <c r="F27" s="77"/>
    </row>
    <row r="28" spans="1:9" x14ac:dyDescent="0.25">
      <c r="A28" s="73"/>
      <c r="B28" s="74"/>
      <c r="C28" s="75"/>
      <c r="F28" s="78" t="s">
        <v>27</v>
      </c>
    </row>
    <row r="29" spans="1:9" x14ac:dyDescent="0.25">
      <c r="A29" s="73"/>
      <c r="B29" s="74"/>
      <c r="C29" s="75"/>
    </row>
    <row r="30" spans="1:9" x14ac:dyDescent="0.25">
      <c r="A30" s="73"/>
      <c r="B30" s="74"/>
      <c r="C30" s="75"/>
    </row>
    <row r="31" spans="1:9" x14ac:dyDescent="0.25">
      <c r="A31" s="73"/>
      <c r="B31" s="74"/>
      <c r="C31" s="75"/>
    </row>
    <row r="32" spans="1:9" x14ac:dyDescent="0.25">
      <c r="A32" s="73"/>
      <c r="B32" s="74"/>
      <c r="C32" s="75"/>
    </row>
    <row r="33" spans="1:3" x14ac:dyDescent="0.25">
      <c r="A33" s="73"/>
      <c r="B33" s="74"/>
      <c r="C33" s="75"/>
    </row>
    <row r="34" spans="1:3" x14ac:dyDescent="0.25">
      <c r="A34" s="73"/>
      <c r="B34" s="74"/>
      <c r="C34" s="75"/>
    </row>
    <row r="35" spans="1:3" x14ac:dyDescent="0.25">
      <c r="A35" s="73"/>
      <c r="B35" s="74"/>
      <c r="C35" s="75"/>
    </row>
    <row r="36" spans="1:3" x14ac:dyDescent="0.25">
      <c r="A36" s="73"/>
      <c r="B36" s="74"/>
      <c r="C36" s="75"/>
    </row>
    <row r="37" spans="1:3" x14ac:dyDescent="0.25">
      <c r="A37" s="73"/>
      <c r="B37" s="74"/>
      <c r="C37" s="75"/>
    </row>
    <row r="38" spans="1:3" x14ac:dyDescent="0.25">
      <c r="A38" s="73"/>
      <c r="B38" s="74"/>
      <c r="C38" s="75"/>
    </row>
    <row r="39" spans="1:3" x14ac:dyDescent="0.25">
      <c r="A39" s="73"/>
      <c r="B39" s="74"/>
      <c r="C39" s="75"/>
    </row>
    <row r="40" spans="1:3" x14ac:dyDescent="0.25">
      <c r="A40" s="73"/>
      <c r="B40" s="74"/>
      <c r="C40" s="75"/>
    </row>
    <row r="41" spans="1:3" x14ac:dyDescent="0.25">
      <c r="A41" s="73"/>
      <c r="B41" s="74"/>
      <c r="C41" s="75"/>
    </row>
    <row r="42" spans="1:3" x14ac:dyDescent="0.25">
      <c r="A42" s="73"/>
      <c r="B42" s="74"/>
      <c r="C42" s="75"/>
    </row>
    <row r="43" spans="1:3" x14ac:dyDescent="0.25">
      <c r="A43" s="73"/>
      <c r="B43" s="74"/>
      <c r="C43" s="75"/>
    </row>
    <row r="44" spans="1:3" x14ac:dyDescent="0.25">
      <c r="A44" s="73"/>
      <c r="B44" s="74"/>
      <c r="C44" s="75"/>
    </row>
    <row r="45" spans="1:3" x14ac:dyDescent="0.25">
      <c r="A45" s="73"/>
      <c r="B45" s="74"/>
      <c r="C45" s="75"/>
    </row>
    <row r="46" spans="1:3" x14ac:dyDescent="0.25">
      <c r="A46" s="73"/>
      <c r="B46" s="74"/>
      <c r="C46" s="75"/>
    </row>
    <row r="47" spans="1:3" x14ac:dyDescent="0.25">
      <c r="A47" s="73"/>
      <c r="B47" s="74"/>
      <c r="C47" s="75"/>
    </row>
    <row r="48" spans="1:3" x14ac:dyDescent="0.25">
      <c r="A48" s="73"/>
      <c r="B48" s="74"/>
      <c r="C48" s="75"/>
    </row>
    <row r="49" spans="1:3" x14ac:dyDescent="0.25">
      <c r="A49" s="73"/>
      <c r="B49" s="74"/>
      <c r="C49" s="75"/>
    </row>
    <row r="50" spans="1:3" x14ac:dyDescent="0.25">
      <c r="A50" s="73"/>
      <c r="B50" s="74"/>
      <c r="C50" s="75"/>
    </row>
    <row r="51" spans="1:3" x14ac:dyDescent="0.25">
      <c r="A51" s="73"/>
      <c r="B51" s="74"/>
      <c r="C51" s="75"/>
    </row>
    <row r="52" spans="1:3" x14ac:dyDescent="0.25">
      <c r="A52" s="73"/>
      <c r="B52" s="74"/>
      <c r="C52" s="75"/>
    </row>
    <row r="53" spans="1:3" x14ac:dyDescent="0.25">
      <c r="A53" s="73"/>
      <c r="B53" s="74"/>
      <c r="C53" s="75"/>
    </row>
    <row r="54" spans="1:3" x14ac:dyDescent="0.25">
      <c r="A54" s="73"/>
      <c r="B54" s="74"/>
      <c r="C54" s="75"/>
    </row>
    <row r="55" spans="1:3" x14ac:dyDescent="0.25">
      <c r="A55" s="73"/>
      <c r="B55" s="74"/>
      <c r="C55" s="75"/>
    </row>
    <row r="56" spans="1:3" x14ac:dyDescent="0.25">
      <c r="A56" s="73"/>
      <c r="B56" s="74"/>
      <c r="C56" s="75"/>
    </row>
    <row r="57" spans="1:3" x14ac:dyDescent="0.25">
      <c r="A57" s="73"/>
      <c r="B57" s="74"/>
      <c r="C57" s="75"/>
    </row>
    <row r="58" spans="1:3" x14ac:dyDescent="0.25">
      <c r="A58" s="73"/>
      <c r="B58" s="74"/>
      <c r="C58" s="75"/>
    </row>
    <row r="59" spans="1:3" x14ac:dyDescent="0.25">
      <c r="A59" s="73"/>
      <c r="B59" s="74"/>
      <c r="C59" s="75"/>
    </row>
    <row r="60" spans="1:3" x14ac:dyDescent="0.25">
      <c r="A60" s="73"/>
      <c r="B60" s="74"/>
      <c r="C60" s="75"/>
    </row>
    <row r="61" spans="1:3" x14ac:dyDescent="0.25">
      <c r="A61" s="73"/>
      <c r="B61" s="74"/>
      <c r="C61" s="75"/>
    </row>
    <row r="62" spans="1:3" x14ac:dyDescent="0.25">
      <c r="A62" s="73"/>
      <c r="B62" s="74"/>
      <c r="C62" s="75"/>
    </row>
    <row r="63" spans="1:3" x14ac:dyDescent="0.25">
      <c r="A63" s="73"/>
      <c r="B63" s="74"/>
      <c r="C63" s="75"/>
    </row>
    <row r="64" spans="1:3" x14ac:dyDescent="0.25">
      <c r="A64" s="73"/>
      <c r="B64" s="74"/>
      <c r="C64" s="75"/>
    </row>
    <row r="65" spans="1:3" x14ac:dyDescent="0.25">
      <c r="A65" s="73"/>
      <c r="B65" s="74"/>
      <c r="C65" s="75"/>
    </row>
    <row r="66" spans="1:3" x14ac:dyDescent="0.25">
      <c r="A66" s="73"/>
      <c r="B66" s="74"/>
      <c r="C66" s="75"/>
    </row>
    <row r="67" spans="1:3" x14ac:dyDescent="0.25">
      <c r="A67" s="73"/>
      <c r="B67" s="74"/>
      <c r="C67" s="75"/>
    </row>
    <row r="68" spans="1:3" x14ac:dyDescent="0.25">
      <c r="A68" s="73"/>
      <c r="B68" s="74"/>
      <c r="C68" s="75"/>
    </row>
    <row r="69" spans="1:3" x14ac:dyDescent="0.25">
      <c r="A69" s="73"/>
      <c r="B69" s="74"/>
      <c r="C69" s="75"/>
    </row>
    <row r="70" spans="1:3" x14ac:dyDescent="0.25">
      <c r="A70" s="73"/>
      <c r="B70" s="74"/>
      <c r="C70" s="75"/>
    </row>
    <row r="71" spans="1:3" x14ac:dyDescent="0.25">
      <c r="A71" s="73"/>
      <c r="B71" s="74"/>
      <c r="C71" s="75"/>
    </row>
    <row r="72" spans="1:3" x14ac:dyDescent="0.25">
      <c r="A72" s="73"/>
      <c r="B72" s="74"/>
      <c r="C72" s="75"/>
    </row>
    <row r="73" spans="1:3" x14ac:dyDescent="0.25">
      <c r="A73" s="73"/>
      <c r="B73" s="74"/>
      <c r="C73" s="75"/>
    </row>
    <row r="74" spans="1:3" x14ac:dyDescent="0.25">
      <c r="A74" s="73"/>
      <c r="B74" s="74"/>
      <c r="C74" s="75"/>
    </row>
    <row r="75" spans="1:3" x14ac:dyDescent="0.25">
      <c r="A75" s="73"/>
      <c r="B75" s="74"/>
      <c r="C75" s="75"/>
    </row>
    <row r="76" spans="1:3" x14ac:dyDescent="0.25">
      <c r="A76" s="73"/>
      <c r="B76" s="74"/>
      <c r="C76" s="75"/>
    </row>
    <row r="77" spans="1:3" x14ac:dyDescent="0.25">
      <c r="A77" s="73"/>
      <c r="B77" s="74"/>
      <c r="C77" s="75"/>
    </row>
    <row r="78" spans="1:3" x14ac:dyDescent="0.25">
      <c r="A78" s="73"/>
      <c r="B78" s="74"/>
      <c r="C78" s="75"/>
    </row>
    <row r="79" spans="1:3" x14ac:dyDescent="0.25">
      <c r="A79" s="73"/>
      <c r="B79" s="74"/>
      <c r="C79" s="75"/>
    </row>
    <row r="80" spans="1:3" x14ac:dyDescent="0.25">
      <c r="A80" s="73"/>
      <c r="B80" s="74"/>
      <c r="C80" s="75"/>
    </row>
    <row r="81" spans="1:3" x14ac:dyDescent="0.25">
      <c r="A81" s="73"/>
      <c r="B81" s="74"/>
      <c r="C81" s="75"/>
    </row>
    <row r="82" spans="1:3" x14ac:dyDescent="0.25">
      <c r="A82" s="73"/>
      <c r="B82" s="74"/>
      <c r="C82" s="75"/>
    </row>
    <row r="83" spans="1:3" x14ac:dyDescent="0.25">
      <c r="A83" s="73"/>
      <c r="B83" s="74"/>
      <c r="C83" s="75"/>
    </row>
    <row r="84" spans="1:3" x14ac:dyDescent="0.25">
      <c r="A84" s="73"/>
      <c r="B84" s="74"/>
      <c r="C84" s="75"/>
    </row>
    <row r="85" spans="1:3" x14ac:dyDescent="0.25">
      <c r="A85" s="73"/>
      <c r="B85" s="74"/>
      <c r="C85" s="75"/>
    </row>
    <row r="86" spans="1:3" x14ac:dyDescent="0.25">
      <c r="A86" s="73"/>
      <c r="B86" s="74"/>
      <c r="C86" s="75"/>
    </row>
    <row r="87" spans="1:3" x14ac:dyDescent="0.25">
      <c r="A87" s="73"/>
      <c r="B87" s="74"/>
      <c r="C87" s="75"/>
    </row>
    <row r="88" spans="1:3" x14ac:dyDescent="0.25">
      <c r="A88" s="73"/>
      <c r="B88" s="74"/>
      <c r="C88" s="75"/>
    </row>
    <row r="89" spans="1:3" x14ac:dyDescent="0.25">
      <c r="A89" s="73"/>
      <c r="B89" s="74"/>
      <c r="C89" s="75"/>
    </row>
    <row r="90" spans="1:3" x14ac:dyDescent="0.25">
      <c r="A90" s="73"/>
      <c r="B90" s="74"/>
      <c r="C90" s="75"/>
    </row>
    <row r="91" spans="1:3" x14ac:dyDescent="0.25">
      <c r="A91" s="73"/>
      <c r="B91" s="74"/>
      <c r="C91" s="75"/>
    </row>
    <row r="92" spans="1:3" x14ac:dyDescent="0.25">
      <c r="A92" s="73"/>
      <c r="B92" s="74"/>
      <c r="C92" s="75"/>
    </row>
    <row r="93" spans="1:3" x14ac:dyDescent="0.25">
      <c r="A93" s="73"/>
      <c r="B93" s="74"/>
      <c r="C93" s="75"/>
    </row>
    <row r="94" spans="1:3" x14ac:dyDescent="0.25">
      <c r="A94" s="73"/>
      <c r="B94" s="74"/>
      <c r="C94" s="75"/>
    </row>
    <row r="95" spans="1:3" x14ac:dyDescent="0.25">
      <c r="A95" s="73"/>
      <c r="B95" s="74"/>
      <c r="C95" s="75"/>
    </row>
    <row r="96" spans="1:3" x14ac:dyDescent="0.25">
      <c r="A96" s="73"/>
      <c r="B96" s="74"/>
      <c r="C96" s="75"/>
    </row>
    <row r="97" spans="1:3" x14ac:dyDescent="0.25">
      <c r="A97" s="73"/>
      <c r="B97" s="74"/>
      <c r="C97" s="75"/>
    </row>
    <row r="98" spans="1:3" x14ac:dyDescent="0.25">
      <c r="A98" s="73"/>
      <c r="B98" s="74"/>
      <c r="C98" s="75"/>
    </row>
    <row r="99" spans="1:3" x14ac:dyDescent="0.25">
      <c r="A99" s="73"/>
      <c r="B99" s="74"/>
      <c r="C99" s="75"/>
    </row>
    <row r="100" spans="1:3" x14ac:dyDescent="0.25">
      <c r="A100" s="73"/>
      <c r="B100" s="74"/>
      <c r="C100" s="75"/>
    </row>
    <row r="101" spans="1:3" x14ac:dyDescent="0.25">
      <c r="A101" s="73"/>
      <c r="B101" s="74"/>
      <c r="C101" s="75"/>
    </row>
    <row r="102" spans="1:3" x14ac:dyDescent="0.25">
      <c r="A102" s="73"/>
      <c r="B102" s="74"/>
      <c r="C102" s="75"/>
    </row>
    <row r="103" spans="1:3" x14ac:dyDescent="0.25">
      <c r="A103" s="73"/>
      <c r="B103" s="74"/>
      <c r="C103" s="75"/>
    </row>
    <row r="104" spans="1:3" x14ac:dyDescent="0.25">
      <c r="A104" s="73"/>
      <c r="B104" s="74"/>
      <c r="C104" s="75"/>
    </row>
    <row r="105" spans="1:3" x14ac:dyDescent="0.25">
      <c r="A105" s="73"/>
      <c r="B105" s="74"/>
      <c r="C105" s="75"/>
    </row>
    <row r="106" spans="1:3" x14ac:dyDescent="0.25">
      <c r="A106" s="73"/>
      <c r="B106" s="74"/>
      <c r="C106" s="75"/>
    </row>
    <row r="107" spans="1:3" x14ac:dyDescent="0.25">
      <c r="A107" s="73"/>
      <c r="B107" s="74"/>
      <c r="C107" s="75"/>
    </row>
    <row r="108" spans="1:3" x14ac:dyDescent="0.25">
      <c r="A108" s="73"/>
      <c r="B108" s="74"/>
      <c r="C108" s="75"/>
    </row>
    <row r="109" spans="1:3" x14ac:dyDescent="0.25">
      <c r="A109" s="73"/>
      <c r="B109" s="74"/>
      <c r="C109" s="75"/>
    </row>
    <row r="110" spans="1:3" x14ac:dyDescent="0.25">
      <c r="A110" s="73"/>
      <c r="B110" s="74"/>
      <c r="C110" s="75"/>
    </row>
    <row r="111" spans="1:3" x14ac:dyDescent="0.25">
      <c r="A111" s="73"/>
      <c r="B111" s="74"/>
      <c r="C111" s="75"/>
    </row>
    <row r="112" spans="1:3" x14ac:dyDescent="0.25">
      <c r="A112" s="73"/>
      <c r="B112" s="74"/>
      <c r="C112" s="75"/>
    </row>
    <row r="113" spans="1:3" x14ac:dyDescent="0.25">
      <c r="A113" s="73"/>
      <c r="B113" s="74"/>
      <c r="C113" s="75"/>
    </row>
    <row r="114" spans="1:3" ht="15.75" thickBot="1" x14ac:dyDescent="0.3">
      <c r="A114" s="79"/>
      <c r="B114" s="80"/>
      <c r="C114" s="8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62"/>
  <sheetViews>
    <sheetView showZeros="0" zoomScale="80" zoomScaleNormal="80" workbookViewId="0">
      <selection activeCell="G6" sqref="G6:G37"/>
    </sheetView>
  </sheetViews>
  <sheetFormatPr defaultRowHeight="15" x14ac:dyDescent="0.25"/>
  <cols>
    <col min="1" max="2" width="4.42578125" style="82" customWidth="1"/>
    <col min="3" max="4" width="5.42578125" style="82" customWidth="1"/>
    <col min="5" max="6" width="18.5703125" style="82" customWidth="1"/>
    <col min="7" max="7" width="11.7109375" style="82" bestFit="1" customWidth="1"/>
    <col min="8" max="8" width="9.42578125" style="82" bestFit="1" customWidth="1"/>
    <col min="9" max="9" width="9.42578125" style="121" hidden="1" customWidth="1"/>
    <col min="10" max="12" width="5.85546875" hidden="1" customWidth="1"/>
    <col min="13" max="13" width="20.5703125" hidden="1" customWidth="1"/>
    <col min="14" max="14" width="11.140625" hidden="1" customWidth="1"/>
    <col min="15" max="15" width="10.85546875" hidden="1" customWidth="1"/>
    <col min="16" max="16" width="2.5703125" style="104" customWidth="1"/>
    <col min="17" max="17" width="2.5703125" customWidth="1"/>
    <col min="18" max="18" width="4.85546875" customWidth="1"/>
    <col min="19" max="20" width="8.85546875" hidden="1" customWidth="1"/>
    <col min="21" max="21" width="5.5703125" customWidth="1"/>
    <col min="22" max="22" width="28.5703125" customWidth="1"/>
    <col min="23" max="23" width="8.85546875" hidden="1" customWidth="1"/>
    <col min="25" max="25" width="2.5703125" style="104" customWidth="1"/>
    <col min="26" max="26" width="2.5703125" customWidth="1"/>
    <col min="27" max="27" width="4.85546875" customWidth="1"/>
    <col min="28" max="29" width="8.85546875" hidden="1" customWidth="1"/>
    <col min="30" max="30" width="5.5703125" customWidth="1"/>
    <col min="31" max="31" width="28.5703125" style="2" customWidth="1"/>
    <col min="32" max="32" width="8.85546875" hidden="1" customWidth="1"/>
    <col min="34" max="34" width="2.5703125" style="104" customWidth="1"/>
    <col min="35" max="35" width="2.5703125" customWidth="1"/>
    <col min="36" max="36" width="4.85546875" customWidth="1"/>
    <col min="37" max="38" width="8.85546875" hidden="1" customWidth="1"/>
    <col min="39" max="39" width="5.5703125" customWidth="1"/>
    <col min="40" max="40" width="28.5703125" style="2" customWidth="1"/>
    <col min="41" max="41" width="8.85546875" hidden="1" customWidth="1"/>
    <col min="43" max="43" width="2.5703125" style="104" customWidth="1"/>
    <col min="44" max="44" width="2.5703125" customWidth="1"/>
    <col min="45" max="45" width="4.85546875" style="3" hidden="1" customWidth="1"/>
    <col min="46" max="47" width="8.85546875" style="3" hidden="1" customWidth="1"/>
    <col min="48" max="48" width="5.5703125" style="3" customWidth="1"/>
    <col min="49" max="49" width="28.5703125" style="2" customWidth="1"/>
    <col min="50" max="50" width="8.85546875" style="3" hidden="1" customWidth="1"/>
    <col min="51" max="51" width="8.7109375" style="3"/>
    <col min="52" max="52" width="2.5703125" customWidth="1"/>
    <col min="54" max="54" width="8.85546875" hidden="1" customWidth="1"/>
    <col min="55" max="55" width="6.42578125" customWidth="1"/>
    <col min="56" max="56" width="28.42578125" customWidth="1"/>
    <col min="57" max="57" width="20.140625" style="4" customWidth="1"/>
    <col min="58" max="58" width="11" style="4" bestFit="1" customWidth="1"/>
  </cols>
  <sheetData>
    <row r="1" spans="1:58" ht="14.45" x14ac:dyDescent="0.35">
      <c r="L1" s="1"/>
    </row>
    <row r="2" spans="1:58" ht="44.45" customHeight="1" x14ac:dyDescent="0.35">
      <c r="L2" s="1"/>
      <c r="AA2" s="147" t="str">
        <f>CONCATENATE(General!F24,General!F28,General!F25,General!F28,General!F26,General!F28,General!F27)</f>
        <v xml:space="preserve">   </v>
      </c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BA2" s="141" t="s">
        <v>126</v>
      </c>
    </row>
    <row r="3" spans="1:58" ht="14.45" customHeight="1" x14ac:dyDescent="0.25"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1:58" ht="18" customHeight="1" x14ac:dyDescent="0.6">
      <c r="A4" s="83" t="s">
        <v>103</v>
      </c>
      <c r="B4" s="83"/>
      <c r="J4" s="5"/>
      <c r="K4" s="5"/>
      <c r="N4" s="6"/>
      <c r="AA4" s="103"/>
      <c r="AB4" s="103"/>
      <c r="AC4" s="103"/>
      <c r="AD4" s="103"/>
      <c r="AE4" s="103"/>
      <c r="AF4" s="103"/>
      <c r="AG4" s="103"/>
      <c r="AH4" s="110"/>
      <c r="AI4" s="103"/>
      <c r="AJ4" s="103"/>
      <c r="AK4" s="103"/>
      <c r="AL4" s="103"/>
      <c r="AM4" s="103"/>
      <c r="AN4" s="103"/>
      <c r="BB4" s="5"/>
    </row>
    <row r="5" spans="1:58" ht="14.45" customHeight="1" x14ac:dyDescent="0.25">
      <c r="A5" s="7" t="s">
        <v>104</v>
      </c>
      <c r="B5" s="7"/>
      <c r="C5" s="8" t="s">
        <v>94</v>
      </c>
      <c r="D5" s="8" t="s">
        <v>105</v>
      </c>
      <c r="E5" s="84" t="s">
        <v>95</v>
      </c>
      <c r="F5" s="84" t="s">
        <v>124</v>
      </c>
      <c r="G5" s="7" t="s">
        <v>106</v>
      </c>
      <c r="H5" s="7" t="s">
        <v>4</v>
      </c>
      <c r="I5" s="122"/>
      <c r="J5" s="11"/>
      <c r="K5" s="11"/>
      <c r="L5" s="11"/>
      <c r="O5" s="105">
        <v>0.45833333333333331</v>
      </c>
      <c r="P5" s="105"/>
      <c r="AA5" s="148">
        <f>General!F2</f>
        <v>0</v>
      </c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BA5" s="12" t="s">
        <v>0</v>
      </c>
      <c r="BB5" s="13"/>
      <c r="BC5" s="14" t="s">
        <v>94</v>
      </c>
      <c r="BD5" s="15" t="s">
        <v>95</v>
      </c>
      <c r="BE5" s="16" t="s">
        <v>124</v>
      </c>
      <c r="BF5" s="10" t="s">
        <v>125</v>
      </c>
    </row>
    <row r="6" spans="1:58" ht="16.5" x14ac:dyDescent="0.25">
      <c r="A6" s="85">
        <v>1</v>
      </c>
      <c r="B6" s="86">
        <f>IF(General!C$11=1,'Class 1'!D6,'Class 1'!C6)</f>
        <v>0</v>
      </c>
      <c r="C6" s="87"/>
      <c r="D6" s="88">
        <f>IF([1]General!$C$10=1,'[1]Class 1'!A6,0)</f>
        <v>1</v>
      </c>
      <c r="E6" s="88">
        <f>IF(C6&lt;&gt;0,VLOOKUP(C6,General!$A$15:$C$114,2,FALSE),0)</f>
        <v>0</v>
      </c>
      <c r="F6" s="88">
        <f>IF(C6&lt;&gt;0,VLOOKUP(C6,General!$A$15:$C$114,3,FALSE),0)</f>
        <v>0</v>
      </c>
      <c r="G6" s="89"/>
      <c r="H6" s="90"/>
      <c r="I6" s="123">
        <v>1</v>
      </c>
      <c r="J6" s="18" t="s">
        <v>6</v>
      </c>
      <c r="K6" s="18" t="s">
        <v>7</v>
      </c>
      <c r="L6" s="8" t="s">
        <v>1</v>
      </c>
      <c r="M6" s="9" t="s">
        <v>2</v>
      </c>
      <c r="N6" s="10" t="s">
        <v>3</v>
      </c>
      <c r="O6" s="7" t="s">
        <v>0</v>
      </c>
      <c r="P6" s="106"/>
      <c r="R6" s="11" t="s">
        <v>8</v>
      </c>
      <c r="S6" s="11"/>
      <c r="T6" s="11"/>
      <c r="U6" s="11"/>
      <c r="X6" s="6">
        <f>General!F3</f>
        <v>0</v>
      </c>
      <c r="Y6" s="105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BA6" s="19">
        <v>1</v>
      </c>
      <c r="BB6" s="20">
        <v>1</v>
      </c>
      <c r="BC6" s="21" t="e">
        <f>VLOOKUP($BB6,$AU$35:$AX$36,2,FALSE)</f>
        <v>#N/A</v>
      </c>
      <c r="BD6" s="21" t="e">
        <f>VLOOKUP($BB6,$AU$35:$AX$36,3,FALSE)</f>
        <v>#N/A</v>
      </c>
      <c r="BE6" s="22" t="e">
        <f>IF(BC6&gt;0,VLOOKUP(BC6,$B$6:$G$105,5,FALSE),0)</f>
        <v>#N/A</v>
      </c>
      <c r="BF6" s="140" t="e">
        <f>IF(BC6&gt;0,VLOOKUP(BC6,$B$6:$G$105,6,FALSE),0)</f>
        <v>#N/A</v>
      </c>
    </row>
    <row r="7" spans="1:58" ht="14.45" x14ac:dyDescent="0.35">
      <c r="A7" s="91">
        <v>2</v>
      </c>
      <c r="B7" s="92">
        <f>IF(General!C$11=1,'Class 1'!D7,'Class 1'!C7)</f>
        <v>0</v>
      </c>
      <c r="C7" s="93"/>
      <c r="D7" s="94">
        <f>IF([1]General!$C$10=1,'[1]Class 1'!A7,0)</f>
        <v>2</v>
      </c>
      <c r="E7" s="88">
        <f>IF(C7&lt;&gt;0,VLOOKUP(C7,General!$A$15:$C$114,2,FALSE),0)</f>
        <v>0</v>
      </c>
      <c r="F7" s="88">
        <f>IF(C7&lt;&gt;0,VLOOKUP(C7,General!$A$15:$C$114,3,FALSE),0)</f>
        <v>0</v>
      </c>
      <c r="G7" s="95"/>
      <c r="H7" s="96">
        <f t="shared" ref="H7:H19" si="0">IF(G7&gt;0,G7-G$6,0)</f>
        <v>0</v>
      </c>
      <c r="I7" s="124"/>
      <c r="J7" s="23">
        <v>1</v>
      </c>
      <c r="K7" s="24">
        <f>O7</f>
        <v>1</v>
      </c>
      <c r="L7" s="25">
        <f>VLOOKUP($J7,$A$6:$C$37,2,FALSE)</f>
        <v>0</v>
      </c>
      <c r="M7" s="26">
        <f>VLOOKUP($J7,$A$6:$E$37,5,FALSE)</f>
        <v>0</v>
      </c>
      <c r="N7" s="27"/>
      <c r="O7" s="28">
        <v>1</v>
      </c>
      <c r="P7" s="107"/>
      <c r="R7" s="17"/>
      <c r="S7" s="18" t="s">
        <v>6</v>
      </c>
      <c r="T7" s="18" t="s">
        <v>7</v>
      </c>
      <c r="U7" s="8" t="s">
        <v>94</v>
      </c>
      <c r="V7" s="9" t="s">
        <v>2</v>
      </c>
      <c r="W7" s="10" t="s">
        <v>3</v>
      </c>
      <c r="X7" s="7" t="s">
        <v>0</v>
      </c>
      <c r="Y7" s="106"/>
      <c r="BA7" s="19">
        <v>2</v>
      </c>
      <c r="BB7" s="20">
        <v>2</v>
      </c>
      <c r="BC7" s="21" t="e">
        <f>VLOOKUP($BB7,$AU$35:$AX$36,2,FALSE)</f>
        <v>#N/A</v>
      </c>
      <c r="BD7" s="21" t="e">
        <f>VLOOKUP($BB7,$AU$35:$AX$36,3,FALSE)</f>
        <v>#N/A</v>
      </c>
      <c r="BE7" s="22" t="e">
        <f t="shared" ref="BE7:BE21" si="1">IF(BC7&gt;0,VLOOKUP(BC7,$B$6:$G$105,5,FALSE),0)</f>
        <v>#N/A</v>
      </c>
      <c r="BF7" s="140" t="e">
        <f t="shared" ref="BF7:BF21" si="2">IF(BC7&gt;0,VLOOKUP(BC7,$B$6:$G$105,6,FALSE),0)</f>
        <v>#N/A</v>
      </c>
    </row>
    <row r="8" spans="1:58" x14ac:dyDescent="0.25">
      <c r="A8" s="91">
        <v>3</v>
      </c>
      <c r="B8" s="92">
        <f>IF(General!C$11=1,'Class 1'!D8,'Class 1'!C8)</f>
        <v>0</v>
      </c>
      <c r="C8" s="93"/>
      <c r="D8" s="94">
        <f>IF([1]General!$C$10=1,'[1]Class 1'!A8,0)</f>
        <v>3</v>
      </c>
      <c r="E8" s="88">
        <f>IF(C8&lt;&gt;0,VLOOKUP(C8,General!$A$15:$C$114,2,FALSE),0)</f>
        <v>0</v>
      </c>
      <c r="F8" s="88">
        <f>IF(C8&lt;&gt;0,VLOOKUP(C8,General!$A$15:$C$114,3,FALSE),0)</f>
        <v>0</v>
      </c>
      <c r="G8" s="95"/>
      <c r="H8" s="96">
        <f t="shared" si="0"/>
        <v>0</v>
      </c>
      <c r="I8" s="125"/>
      <c r="J8" s="29">
        <v>32</v>
      </c>
      <c r="K8" s="30">
        <f t="shared" ref="K8" si="3">O8</f>
        <v>2</v>
      </c>
      <c r="L8" s="31">
        <f>VLOOKUP($J8,$A$6:$C$37,2,FALSE)</f>
        <v>0</v>
      </c>
      <c r="M8" s="32">
        <f>VLOOKUP($J8,$A$6:$E$37,5,FALSE)</f>
        <v>0</v>
      </c>
      <c r="N8" s="33"/>
      <c r="O8" s="34">
        <v>2</v>
      </c>
      <c r="P8" s="107"/>
      <c r="R8" s="143" t="s">
        <v>9</v>
      </c>
      <c r="S8" s="24">
        <v>1</v>
      </c>
      <c r="T8" s="24">
        <f>X8</f>
        <v>0</v>
      </c>
      <c r="U8" s="25">
        <f>VLOOKUP($S8,K$106:M$107,2,FALSE)</f>
        <v>0</v>
      </c>
      <c r="V8" s="26">
        <f>VLOOKUP($U8,B$6:E$37,4,FALSE)</f>
        <v>0</v>
      </c>
      <c r="W8" s="27"/>
      <c r="X8" s="138"/>
      <c r="Y8" s="107"/>
      <c r="BA8" s="19">
        <v>3</v>
      </c>
      <c r="BB8" s="20">
        <v>1</v>
      </c>
      <c r="BC8" s="21" t="e">
        <f>VLOOKUP($BB8,$AU$24:$AX$25,2,FALSE)</f>
        <v>#N/A</v>
      </c>
      <c r="BD8" s="21" t="e">
        <f>VLOOKUP($BB8,$AU$24:$AX$25,3,FALSE)</f>
        <v>#N/A</v>
      </c>
      <c r="BE8" s="22" t="e">
        <f t="shared" si="1"/>
        <v>#N/A</v>
      </c>
      <c r="BF8" s="140" t="e">
        <f t="shared" si="2"/>
        <v>#N/A</v>
      </c>
    </row>
    <row r="9" spans="1:58" x14ac:dyDescent="0.25">
      <c r="A9" s="91">
        <v>4</v>
      </c>
      <c r="B9" s="92">
        <f>IF(General!C$11=1,'Class 1'!D9,'Class 1'!C9)</f>
        <v>0</v>
      </c>
      <c r="C9" s="93"/>
      <c r="D9" s="94">
        <f>IF([1]General!$C$10=1,'[1]Class 1'!A9,0)</f>
        <v>4</v>
      </c>
      <c r="E9" s="88">
        <f>IF(C9&lt;&gt;0,VLOOKUP(C9,General!$A$15:$C$114,2,FALSE),0)</f>
        <v>0</v>
      </c>
      <c r="F9" s="88">
        <f>IF(C9&lt;&gt;0,VLOOKUP(C9,General!$A$15:$C$114,3,FALSE),0)</f>
        <v>0</v>
      </c>
      <c r="G9" s="95"/>
      <c r="H9" s="96">
        <f t="shared" si="0"/>
        <v>0</v>
      </c>
      <c r="I9" s="126"/>
      <c r="O9" s="6">
        <f>O5+$O$72</f>
        <v>0.45833333333333331</v>
      </c>
      <c r="P9" s="105"/>
      <c r="R9" s="144"/>
      <c r="S9" s="30">
        <v>2</v>
      </c>
      <c r="T9" s="30">
        <f t="shared" ref="T9" si="4">X9</f>
        <v>0</v>
      </c>
      <c r="U9" s="31" t="e">
        <f>VLOOKUP($S9,K$106:M$107,2,FALSE)</f>
        <v>#N/A</v>
      </c>
      <c r="V9" s="113" t="e">
        <f>VLOOKUP($U9,B$6:E$37,4,FALSE)</f>
        <v>#N/A</v>
      </c>
      <c r="W9" s="33"/>
      <c r="X9" s="139"/>
      <c r="Y9" s="107"/>
      <c r="BA9" s="19">
        <v>4</v>
      </c>
      <c r="BB9" s="20">
        <v>2</v>
      </c>
      <c r="BC9" s="21" t="e">
        <f>VLOOKUP($BB9,$AU$24:$AX$25,2,FALSE)</f>
        <v>#N/A</v>
      </c>
      <c r="BD9" s="21" t="e">
        <f>VLOOKUP($BB9,$AU$24:$AX$25,3,FALSE)</f>
        <v>#N/A</v>
      </c>
      <c r="BE9" s="22" t="e">
        <f t="shared" si="1"/>
        <v>#N/A</v>
      </c>
      <c r="BF9" s="140" t="e">
        <f t="shared" si="2"/>
        <v>#N/A</v>
      </c>
    </row>
    <row r="10" spans="1:58" ht="14.45" customHeight="1" x14ac:dyDescent="0.35">
      <c r="A10" s="91">
        <v>5</v>
      </c>
      <c r="B10" s="92">
        <f>IF(General!C$11=1,'Class 1'!D10,'Class 1'!C10)</f>
        <v>0</v>
      </c>
      <c r="C10" s="93"/>
      <c r="D10" s="94">
        <f>IF([1]General!$C$10=1,'[1]Class 1'!A10,0)</f>
        <v>5</v>
      </c>
      <c r="E10" s="88">
        <f>IF(C10&lt;&gt;0,VLOOKUP(C10,General!$A$15:$C$114,2,FALSE),0)</f>
        <v>0</v>
      </c>
      <c r="F10" s="88">
        <f>IF(C10&lt;&gt;0,VLOOKUP(C10,General!$A$15:$C$114,3,FALSE),0)</f>
        <v>0</v>
      </c>
      <c r="G10" s="95"/>
      <c r="H10" s="96">
        <f t="shared" si="0"/>
        <v>0</v>
      </c>
      <c r="I10" s="127">
        <v>2</v>
      </c>
      <c r="J10" s="18" t="s">
        <v>6</v>
      </c>
      <c r="K10" s="18" t="s">
        <v>7</v>
      </c>
      <c r="L10" s="8" t="s">
        <v>1</v>
      </c>
      <c r="M10" s="9" t="s">
        <v>2</v>
      </c>
      <c r="N10" s="10" t="s">
        <v>3</v>
      </c>
      <c r="O10" s="7" t="s">
        <v>0</v>
      </c>
      <c r="P10" s="106"/>
      <c r="AA10" s="11" t="s">
        <v>10</v>
      </c>
      <c r="AB10" s="11"/>
      <c r="AC10" s="11"/>
      <c r="AD10" s="11"/>
      <c r="AG10" s="6">
        <f>+General!F11</f>
        <v>0</v>
      </c>
      <c r="AH10" s="105"/>
      <c r="BA10" s="19">
        <v>5</v>
      </c>
      <c r="BB10" s="20">
        <v>1</v>
      </c>
      <c r="BC10" s="21" t="e">
        <f>VLOOKUP($BB10,$AA$122:$AD$125,3,FALSE)</f>
        <v>#N/A</v>
      </c>
      <c r="BD10" s="21" t="e">
        <f>VLOOKUP($BB10,$AA$122:$AD$125,4,FALSE)</f>
        <v>#N/A</v>
      </c>
      <c r="BE10" s="22" t="e">
        <f t="shared" si="1"/>
        <v>#N/A</v>
      </c>
      <c r="BF10" s="140" t="e">
        <f t="shared" si="2"/>
        <v>#N/A</v>
      </c>
    </row>
    <row r="11" spans="1:58" ht="14.45" x14ac:dyDescent="0.35">
      <c r="A11" s="91">
        <v>6</v>
      </c>
      <c r="B11" s="92">
        <f>IF(General!C$11=1,'Class 1'!D11,'Class 1'!C11)</f>
        <v>0</v>
      </c>
      <c r="C11" s="93"/>
      <c r="D11" s="94">
        <f>IF([1]General!$C$10=1,'[1]Class 1'!A11,0)</f>
        <v>6</v>
      </c>
      <c r="E11" s="88">
        <f>IF(C11&lt;&gt;0,VLOOKUP(C11,General!$A$15:$C$114,2,FALSE),0)</f>
        <v>0</v>
      </c>
      <c r="F11" s="88">
        <f>IF(C11&lt;&gt;0,VLOOKUP(C11,General!$A$15:$C$114,3,FALSE),0)</f>
        <v>0</v>
      </c>
      <c r="G11" s="95"/>
      <c r="H11" s="96">
        <f t="shared" si="0"/>
        <v>0</v>
      </c>
      <c r="I11" s="124"/>
      <c r="J11" s="23">
        <v>16</v>
      </c>
      <c r="K11" s="24">
        <f>O11</f>
        <v>1</v>
      </c>
      <c r="L11" s="25">
        <f t="shared" ref="L11:L12" si="5">VLOOKUP($J11,$A$6:$C$37,2,FALSE)</f>
        <v>0</v>
      </c>
      <c r="M11" s="26">
        <f t="shared" ref="M11:M12" si="6">VLOOKUP($J11,$A$6:$E$37,5,FALSE)</f>
        <v>0</v>
      </c>
      <c r="N11" s="27"/>
      <c r="O11" s="28">
        <v>1</v>
      </c>
      <c r="P11" s="107"/>
      <c r="AA11" s="17"/>
      <c r="AB11" s="18" t="s">
        <v>6</v>
      </c>
      <c r="AC11" s="18" t="s">
        <v>7</v>
      </c>
      <c r="AD11" s="8" t="s">
        <v>94</v>
      </c>
      <c r="AE11" s="35" t="s">
        <v>2</v>
      </c>
      <c r="AF11" s="10" t="s">
        <v>3</v>
      </c>
      <c r="AG11" s="7" t="s">
        <v>0</v>
      </c>
      <c r="AH11" s="106"/>
      <c r="BA11" s="19">
        <v>6</v>
      </c>
      <c r="BB11" s="20">
        <v>2</v>
      </c>
      <c r="BC11" s="21" t="e">
        <f>VLOOKUP($BB11,$AA$122:$AD$125,3,FALSE)</f>
        <v>#N/A</v>
      </c>
      <c r="BD11" s="21" t="e">
        <f>VLOOKUP($BB11,$AA$122:$AD$125,4,FALSE)</f>
        <v>#N/A</v>
      </c>
      <c r="BE11" s="22" t="e">
        <f t="shared" si="1"/>
        <v>#N/A</v>
      </c>
      <c r="BF11" s="140" t="e">
        <f t="shared" si="2"/>
        <v>#N/A</v>
      </c>
    </row>
    <row r="12" spans="1:58" x14ac:dyDescent="0.25">
      <c r="A12" s="91">
        <v>7</v>
      </c>
      <c r="B12" s="92">
        <f>IF(General!C$11=1,'Class 1'!D12,'Class 1'!C12)</f>
        <v>0</v>
      </c>
      <c r="C12" s="93"/>
      <c r="D12" s="94">
        <f>IF([1]General!$C$10=1,'[1]Class 1'!A12,0)</f>
        <v>7</v>
      </c>
      <c r="E12" s="88">
        <f>IF(C12&lt;&gt;0,VLOOKUP(C12,General!$A$15:$C$114,2,FALSE),0)</f>
        <v>0</v>
      </c>
      <c r="F12" s="88">
        <f>IF(C12&lt;&gt;0,VLOOKUP(C12,General!$A$15:$C$114,3,FALSE),0)</f>
        <v>0</v>
      </c>
      <c r="G12" s="95"/>
      <c r="H12" s="96">
        <f t="shared" si="0"/>
        <v>0</v>
      </c>
      <c r="I12" s="125"/>
      <c r="J12" s="29">
        <v>17</v>
      </c>
      <c r="K12" s="30">
        <f t="shared" ref="K12" si="7">O12</f>
        <v>2</v>
      </c>
      <c r="L12" s="31">
        <f t="shared" si="5"/>
        <v>0</v>
      </c>
      <c r="M12" s="32">
        <f t="shared" si="6"/>
        <v>0</v>
      </c>
      <c r="N12" s="33"/>
      <c r="O12" s="34">
        <v>2</v>
      </c>
      <c r="P12" s="107"/>
      <c r="X12" s="6">
        <f>General!F4</f>
        <v>0</v>
      </c>
      <c r="Y12" s="105"/>
      <c r="AA12" s="143" t="s">
        <v>11</v>
      </c>
      <c r="AB12" s="24">
        <v>1</v>
      </c>
      <c r="AC12" s="24">
        <f>AG12</f>
        <v>0</v>
      </c>
      <c r="AD12" s="25">
        <f>IF(X15&lt;&gt;0,VLOOKUP($AB12,T$106:V$107,2,FALSE),0)</f>
        <v>0</v>
      </c>
      <c r="AE12" s="26">
        <f>VLOOKUP($AD12,$B$6:$G$105,4,FALSE)</f>
        <v>0</v>
      </c>
      <c r="AF12" s="27"/>
      <c r="AG12" s="138"/>
      <c r="AH12" s="107"/>
      <c r="BA12" s="19">
        <v>7</v>
      </c>
      <c r="BB12" s="20">
        <v>3</v>
      </c>
      <c r="BC12" s="21" t="e">
        <f>VLOOKUP($BB12,$AA$122:$AD$125,3,FALSE)</f>
        <v>#N/A</v>
      </c>
      <c r="BD12" s="21" t="e">
        <f>VLOOKUP($BB12,$AA$122:$AD$125,4,FALSE)</f>
        <v>#N/A</v>
      </c>
      <c r="BE12" s="22" t="e">
        <f t="shared" si="1"/>
        <v>#N/A</v>
      </c>
      <c r="BF12" s="140" t="e">
        <f t="shared" si="2"/>
        <v>#N/A</v>
      </c>
    </row>
    <row r="13" spans="1:58" x14ac:dyDescent="0.25">
      <c r="A13" s="91">
        <v>8</v>
      </c>
      <c r="B13" s="92">
        <f>IF(General!C$11=1,'Class 1'!D13,'Class 1'!C13)</f>
        <v>0</v>
      </c>
      <c r="C13" s="93"/>
      <c r="D13" s="94">
        <f>IF([1]General!$C$10=1,'[1]Class 1'!A13,0)</f>
        <v>8</v>
      </c>
      <c r="E13" s="88">
        <f>IF(C13&lt;&gt;0,VLOOKUP(C13,General!$A$15:$C$114,2,FALSE),0)</f>
        <v>0</v>
      </c>
      <c r="F13" s="88">
        <f>IF(C13&lt;&gt;0,VLOOKUP(C13,General!$A$15:$C$114,3,FALSE),0)</f>
        <v>0</v>
      </c>
      <c r="G13" s="95"/>
      <c r="H13" s="96">
        <f t="shared" si="0"/>
        <v>0</v>
      </c>
      <c r="I13" s="126"/>
      <c r="O13" s="6">
        <f>O9+$O$72</f>
        <v>0.45833333333333331</v>
      </c>
      <c r="P13" s="105"/>
      <c r="R13" s="17"/>
      <c r="S13" s="18" t="s">
        <v>6</v>
      </c>
      <c r="T13" s="18" t="s">
        <v>7</v>
      </c>
      <c r="U13" s="8" t="s">
        <v>94</v>
      </c>
      <c r="V13" s="9" t="s">
        <v>2</v>
      </c>
      <c r="W13" s="10" t="s">
        <v>3</v>
      </c>
      <c r="X13" s="7" t="s">
        <v>0</v>
      </c>
      <c r="Y13" s="106"/>
      <c r="AA13" s="144"/>
      <c r="AB13" s="30">
        <v>2</v>
      </c>
      <c r="AC13" s="30">
        <f t="shared" ref="AC13" si="8">AG13</f>
        <v>0</v>
      </c>
      <c r="AD13" s="31">
        <f>IF(X15&lt;&gt;0,VLOOKUP($AB13,T$106:V$107,2,FALSE),0)</f>
        <v>0</v>
      </c>
      <c r="AE13" s="113">
        <f>VLOOKUP($AD13,$B$6:$G$105,4,FALSE)</f>
        <v>0</v>
      </c>
      <c r="AF13" s="33"/>
      <c r="AG13" s="139"/>
      <c r="AH13" s="107"/>
      <c r="BA13" s="19">
        <v>8</v>
      </c>
      <c r="BB13" s="20">
        <v>4</v>
      </c>
      <c r="BC13" s="21" t="e">
        <f>VLOOKUP($BB13,$AA$122:$AD$125,3,FALSE)</f>
        <v>#N/A</v>
      </c>
      <c r="BD13" s="21" t="e">
        <f>VLOOKUP($BB13,$AA$122:$AD$125,4,FALSE)</f>
        <v>#N/A</v>
      </c>
      <c r="BE13" s="22" t="e">
        <f t="shared" si="1"/>
        <v>#N/A</v>
      </c>
      <c r="BF13" s="140" t="e">
        <f t="shared" si="2"/>
        <v>#N/A</v>
      </c>
    </row>
    <row r="14" spans="1:58" ht="14.45" customHeight="1" x14ac:dyDescent="0.25">
      <c r="A14" s="91">
        <v>9</v>
      </c>
      <c r="B14" s="92">
        <f>IF(General!C$11=1,'Class 1'!D14,'Class 1'!C14)</f>
        <v>0</v>
      </c>
      <c r="C14" s="93"/>
      <c r="D14" s="94">
        <f>IF([1]General!$C$10=1,'[1]Class 1'!A14,0)</f>
        <v>9</v>
      </c>
      <c r="E14" s="88">
        <f>IF(C14&lt;&gt;0,VLOOKUP(C14,General!$A$15:$C$114,2,FALSE),0)</f>
        <v>0</v>
      </c>
      <c r="F14" s="88">
        <f>IF(C14&lt;&gt;0,VLOOKUP(C14,General!$A$15:$C$114,3,FALSE),0)</f>
        <v>0</v>
      </c>
      <c r="G14" s="95"/>
      <c r="H14" s="96">
        <f t="shared" si="0"/>
        <v>0</v>
      </c>
      <c r="I14" s="127">
        <v>3</v>
      </c>
      <c r="J14" s="18" t="s">
        <v>6</v>
      </c>
      <c r="K14" s="18" t="s">
        <v>7</v>
      </c>
      <c r="L14" s="8" t="s">
        <v>1</v>
      </c>
      <c r="M14" s="9" t="s">
        <v>2</v>
      </c>
      <c r="N14" s="10" t="s">
        <v>3</v>
      </c>
      <c r="O14" s="7" t="s">
        <v>0</v>
      </c>
      <c r="P14" s="106"/>
      <c r="R14" s="143" t="s">
        <v>12</v>
      </c>
      <c r="S14" s="24">
        <v>1</v>
      </c>
      <c r="T14" s="24">
        <f>X14</f>
        <v>0</v>
      </c>
      <c r="U14" s="25">
        <f>VLOOKUP($S14,K$108:M$109,2,FALSE)</f>
        <v>0</v>
      </c>
      <c r="V14" s="26">
        <f t="shared" ref="V14:V15" si="9">VLOOKUP($U14,B$6:E$37,4,FALSE)</f>
        <v>0</v>
      </c>
      <c r="W14" s="27"/>
      <c r="X14" s="138"/>
      <c r="Y14" s="107"/>
      <c r="BA14" s="19">
        <v>9</v>
      </c>
      <c r="BB14" s="20">
        <v>1</v>
      </c>
      <c r="BC14" s="21" t="e">
        <f t="shared" ref="BC14:BC21" si="10">VLOOKUP($BB14,$R$122:$U$129,3,FALSE)</f>
        <v>#N/A</v>
      </c>
      <c r="BD14" s="21" t="e">
        <f t="shared" ref="BD14:BD21" si="11">VLOOKUP($BB14,$R$122:$U$129,4,FALSE)</f>
        <v>#N/A</v>
      </c>
      <c r="BE14" s="22" t="e">
        <f t="shared" si="1"/>
        <v>#N/A</v>
      </c>
      <c r="BF14" s="140" t="e">
        <f t="shared" si="2"/>
        <v>#N/A</v>
      </c>
    </row>
    <row r="15" spans="1:58" x14ac:dyDescent="0.25">
      <c r="A15" s="91">
        <v>10</v>
      </c>
      <c r="B15" s="92">
        <f>IF(General!C$11=1,'Class 1'!D15,'Class 1'!C15)</f>
        <v>0</v>
      </c>
      <c r="C15" s="93"/>
      <c r="D15" s="94">
        <f>IF([1]General!$C$10=1,'[1]Class 1'!A15,0)</f>
        <v>10</v>
      </c>
      <c r="E15" s="88">
        <f>IF(C15&lt;&gt;0,VLOOKUP(C15,General!$A$15:$C$114,2,FALSE),0)</f>
        <v>0</v>
      </c>
      <c r="F15" s="88">
        <f>IF(C15&lt;&gt;0,VLOOKUP(C15,General!$A$15:$C$114,3,FALSE),0)</f>
        <v>0</v>
      </c>
      <c r="G15" s="95"/>
      <c r="H15" s="96">
        <f t="shared" si="0"/>
        <v>0</v>
      </c>
      <c r="I15" s="124"/>
      <c r="J15" s="23">
        <v>9</v>
      </c>
      <c r="K15" s="24">
        <f>O15</f>
        <v>1</v>
      </c>
      <c r="L15" s="25">
        <f t="shared" ref="L15:L16" si="12">VLOOKUP($J15,$A$6:$C$37,2,FALSE)</f>
        <v>0</v>
      </c>
      <c r="M15" s="26">
        <f t="shared" ref="M15:M16" si="13">VLOOKUP($J15,$A$6:$E$37,5,FALSE)</f>
        <v>0</v>
      </c>
      <c r="N15" s="27"/>
      <c r="O15" s="28">
        <v>1</v>
      </c>
      <c r="P15" s="107"/>
      <c r="R15" s="144"/>
      <c r="S15" s="30">
        <v>2</v>
      </c>
      <c r="T15" s="30">
        <f t="shared" ref="T15" si="14">X15</f>
        <v>0</v>
      </c>
      <c r="U15" s="31" t="e">
        <f>VLOOKUP($S15,K$108:M$109,2,FALSE)</f>
        <v>#N/A</v>
      </c>
      <c r="V15" s="113" t="e">
        <f t="shared" si="9"/>
        <v>#N/A</v>
      </c>
      <c r="W15" s="33"/>
      <c r="X15" s="139"/>
      <c r="Y15" s="107"/>
      <c r="BA15" s="19">
        <v>10</v>
      </c>
      <c r="BB15" s="20">
        <v>2</v>
      </c>
      <c r="BC15" s="21" t="e">
        <f t="shared" si="10"/>
        <v>#N/A</v>
      </c>
      <c r="BD15" s="21" t="e">
        <f t="shared" si="11"/>
        <v>#N/A</v>
      </c>
      <c r="BE15" s="22" t="e">
        <f t="shared" si="1"/>
        <v>#N/A</v>
      </c>
      <c r="BF15" s="140" t="e">
        <f t="shared" si="2"/>
        <v>#N/A</v>
      </c>
    </row>
    <row r="16" spans="1:58" ht="14.45" x14ac:dyDescent="0.35">
      <c r="A16" s="91">
        <v>11</v>
      </c>
      <c r="B16" s="92">
        <f>IF(General!C$11=1,'Class 1'!D16,'Class 1'!C16)</f>
        <v>0</v>
      </c>
      <c r="C16" s="93"/>
      <c r="D16" s="94">
        <f>IF([1]General!$C$10=1,'[1]Class 1'!A16,0)</f>
        <v>11</v>
      </c>
      <c r="E16" s="88">
        <f>IF(C16&lt;&gt;0,VLOOKUP(C16,General!$A$15:$C$114,2,FALSE),0)</f>
        <v>0</v>
      </c>
      <c r="F16" s="88">
        <f>IF(C16&lt;&gt;0,VLOOKUP(C16,General!$A$15:$C$114,3,FALSE),0)</f>
        <v>0</v>
      </c>
      <c r="G16" s="95"/>
      <c r="H16" s="96">
        <f t="shared" si="0"/>
        <v>0</v>
      </c>
      <c r="I16" s="125"/>
      <c r="J16" s="29">
        <v>24</v>
      </c>
      <c r="K16" s="30">
        <f t="shared" ref="K16" si="15">O16</f>
        <v>2</v>
      </c>
      <c r="L16" s="31">
        <f t="shared" si="12"/>
        <v>0</v>
      </c>
      <c r="M16" s="32">
        <f t="shared" si="13"/>
        <v>0</v>
      </c>
      <c r="N16" s="33"/>
      <c r="O16" s="34">
        <v>2</v>
      </c>
      <c r="P16" s="107"/>
      <c r="AJ16" s="11" t="s">
        <v>13</v>
      </c>
      <c r="AK16" s="11"/>
      <c r="AL16" s="11"/>
      <c r="AM16" s="11"/>
      <c r="AP16" s="6">
        <f>+General!F15</f>
        <v>0</v>
      </c>
      <c r="AQ16" s="105"/>
      <c r="BA16" s="19">
        <v>11</v>
      </c>
      <c r="BB16" s="20">
        <v>3</v>
      </c>
      <c r="BC16" s="21" t="e">
        <f t="shared" si="10"/>
        <v>#N/A</v>
      </c>
      <c r="BD16" s="21" t="e">
        <f t="shared" si="11"/>
        <v>#N/A</v>
      </c>
      <c r="BE16" s="22" t="e">
        <f t="shared" si="1"/>
        <v>#N/A</v>
      </c>
      <c r="BF16" s="140" t="e">
        <f t="shared" si="2"/>
        <v>#N/A</v>
      </c>
    </row>
    <row r="17" spans="1:58" ht="14.45" x14ac:dyDescent="0.35">
      <c r="A17" s="91">
        <v>12</v>
      </c>
      <c r="B17" s="92">
        <f>IF(General!C$11=1,'Class 1'!D17,'Class 1'!C17)</f>
        <v>0</v>
      </c>
      <c r="C17" s="93"/>
      <c r="D17" s="94">
        <f>IF([1]General!$C$10=1,'[1]Class 1'!A17,0)</f>
        <v>12</v>
      </c>
      <c r="E17" s="88">
        <f>IF(C17&lt;&gt;0,VLOOKUP(C17,General!$A$15:$C$114,2,FALSE),0)</f>
        <v>0</v>
      </c>
      <c r="F17" s="88">
        <f>IF(C17&lt;&gt;0,VLOOKUP(C17,General!$A$15:$C$114,3,FALSE),0)</f>
        <v>0</v>
      </c>
      <c r="G17" s="95"/>
      <c r="H17" s="96">
        <f t="shared" si="0"/>
        <v>0</v>
      </c>
      <c r="I17" s="126"/>
      <c r="O17" s="6">
        <f>O13+$O$72</f>
        <v>0.45833333333333331</v>
      </c>
      <c r="P17" s="105"/>
      <c r="AJ17" s="17"/>
      <c r="AK17" s="18" t="s">
        <v>6</v>
      </c>
      <c r="AL17" s="18" t="s">
        <v>7</v>
      </c>
      <c r="AM17" s="8" t="s">
        <v>94</v>
      </c>
      <c r="AN17" s="35" t="s">
        <v>2</v>
      </c>
      <c r="AO17" s="10" t="s">
        <v>3</v>
      </c>
      <c r="AP17" s="7" t="s">
        <v>0</v>
      </c>
      <c r="AQ17" s="106"/>
      <c r="BA17" s="19">
        <v>12</v>
      </c>
      <c r="BB17" s="20">
        <v>4</v>
      </c>
      <c r="BC17" s="21" t="e">
        <f t="shared" si="10"/>
        <v>#N/A</v>
      </c>
      <c r="BD17" s="21" t="e">
        <f t="shared" si="11"/>
        <v>#N/A</v>
      </c>
      <c r="BE17" s="22" t="e">
        <f t="shared" si="1"/>
        <v>#N/A</v>
      </c>
      <c r="BF17" s="140" t="e">
        <f t="shared" si="2"/>
        <v>#N/A</v>
      </c>
    </row>
    <row r="18" spans="1:58" ht="14.45" customHeight="1" x14ac:dyDescent="0.25">
      <c r="A18" s="91">
        <v>13</v>
      </c>
      <c r="B18" s="92">
        <f>IF(General!C$11=1,'Class 1'!D18,'Class 1'!C18)</f>
        <v>0</v>
      </c>
      <c r="C18" s="93"/>
      <c r="D18" s="94">
        <f>IF([1]General!$C$10=1,'[1]Class 1'!A18,0)</f>
        <v>13</v>
      </c>
      <c r="E18" s="88">
        <f>IF(C18&lt;&gt;0,VLOOKUP(C18,General!$A$15:$C$114,2,FALSE),0)</f>
        <v>0</v>
      </c>
      <c r="F18" s="88">
        <f>IF(C18&lt;&gt;0,VLOOKUP(C18,General!$A$15:$C$114,3,FALSE),0)</f>
        <v>0</v>
      </c>
      <c r="G18" s="95"/>
      <c r="H18" s="96">
        <f t="shared" si="0"/>
        <v>0</v>
      </c>
      <c r="I18" s="127">
        <v>4</v>
      </c>
      <c r="J18" s="18" t="s">
        <v>6</v>
      </c>
      <c r="K18" s="18" t="s">
        <v>7</v>
      </c>
      <c r="L18" s="8" t="s">
        <v>1</v>
      </c>
      <c r="M18" s="9" t="s">
        <v>2</v>
      </c>
      <c r="N18" s="10" t="s">
        <v>3</v>
      </c>
      <c r="O18" s="7" t="s">
        <v>0</v>
      </c>
      <c r="P18" s="106"/>
      <c r="X18" s="6">
        <f>General!F5</f>
        <v>0</v>
      </c>
      <c r="Y18" s="105"/>
      <c r="AJ18" s="143" t="s">
        <v>14</v>
      </c>
      <c r="AK18" s="24">
        <v>1</v>
      </c>
      <c r="AL18" s="24">
        <f>AP18</f>
        <v>0</v>
      </c>
      <c r="AM18" s="25">
        <f>IF(AG25&lt;&gt;0,VLOOKUP($AK18,$AC106:$AE107,2,FALSE),0)</f>
        <v>0</v>
      </c>
      <c r="AN18" s="26">
        <f>IF(AM18&lt;&gt;0,VLOOKUP($AM18,$B$6:$E$21,4,FALSE),0)</f>
        <v>0</v>
      </c>
      <c r="AO18" s="27"/>
      <c r="AP18" s="138"/>
      <c r="AQ18" s="107"/>
      <c r="BA18" s="19">
        <v>13</v>
      </c>
      <c r="BB18" s="20">
        <v>5</v>
      </c>
      <c r="BC18" s="21" t="e">
        <f t="shared" si="10"/>
        <v>#N/A</v>
      </c>
      <c r="BD18" s="21" t="e">
        <f t="shared" si="11"/>
        <v>#N/A</v>
      </c>
      <c r="BE18" s="22" t="e">
        <f t="shared" si="1"/>
        <v>#N/A</v>
      </c>
      <c r="BF18" s="140" t="e">
        <f t="shared" si="2"/>
        <v>#N/A</v>
      </c>
    </row>
    <row r="19" spans="1:58" x14ac:dyDescent="0.25">
      <c r="A19" s="91">
        <v>14</v>
      </c>
      <c r="B19" s="92">
        <f>IF(General!C$11=1,'Class 1'!D19,'Class 1'!C19)</f>
        <v>0</v>
      </c>
      <c r="C19" s="93"/>
      <c r="D19" s="94">
        <f>IF([1]General!$C$10=1,'[1]Class 1'!A19,0)</f>
        <v>14</v>
      </c>
      <c r="E19" s="88">
        <f>IF(C19&lt;&gt;0,VLOOKUP(C19,General!$A$15:$C$114,2,FALSE),0)</f>
        <v>0</v>
      </c>
      <c r="F19" s="88">
        <f>IF(C19&lt;&gt;0,VLOOKUP(C19,General!$A$15:$C$114,3,FALSE),0)</f>
        <v>0</v>
      </c>
      <c r="G19" s="95"/>
      <c r="H19" s="96">
        <f t="shared" si="0"/>
        <v>0</v>
      </c>
      <c r="I19" s="124"/>
      <c r="J19" s="23">
        <v>8</v>
      </c>
      <c r="K19" s="24">
        <f>O19</f>
        <v>1</v>
      </c>
      <c r="L19" s="25">
        <f t="shared" ref="L19:L20" si="16">VLOOKUP($J19,$A$6:$C$37,2,FALSE)</f>
        <v>0</v>
      </c>
      <c r="M19" s="26">
        <f t="shared" ref="M19:M20" si="17">VLOOKUP($J19,$A$6:$E$37,5,FALSE)</f>
        <v>0</v>
      </c>
      <c r="N19" s="27"/>
      <c r="O19" s="28">
        <v>1</v>
      </c>
      <c r="P19" s="107"/>
      <c r="R19" s="17"/>
      <c r="S19" s="18" t="s">
        <v>6</v>
      </c>
      <c r="T19" s="18" t="s">
        <v>7</v>
      </c>
      <c r="U19" s="8" t="s">
        <v>94</v>
      </c>
      <c r="V19" s="9" t="s">
        <v>2</v>
      </c>
      <c r="W19" s="10" t="s">
        <v>3</v>
      </c>
      <c r="X19" s="7" t="s">
        <v>0</v>
      </c>
      <c r="Y19" s="106"/>
      <c r="AJ19" s="144"/>
      <c r="AK19" s="30">
        <v>2</v>
      </c>
      <c r="AL19" s="30">
        <f t="shared" ref="AL19" si="18">AP19</f>
        <v>0</v>
      </c>
      <c r="AM19" s="31">
        <f>IF(AG25&lt;&gt;0,VLOOKUP($AK19,$AC106:$AE107,2,FALSE),0)</f>
        <v>0</v>
      </c>
      <c r="AN19" s="113">
        <f>IF(AM19&lt;&gt;0,VLOOKUP($AM19,$B7:$E22,4,FALSE),0)</f>
        <v>0</v>
      </c>
      <c r="AO19" s="33"/>
      <c r="AP19" s="139"/>
      <c r="AQ19" s="107"/>
      <c r="BA19" s="19">
        <v>14</v>
      </c>
      <c r="BB19" s="20">
        <v>6</v>
      </c>
      <c r="BC19" s="21" t="e">
        <f t="shared" si="10"/>
        <v>#N/A</v>
      </c>
      <c r="BD19" s="21" t="e">
        <f t="shared" si="11"/>
        <v>#N/A</v>
      </c>
      <c r="BE19" s="22" t="e">
        <f t="shared" si="1"/>
        <v>#N/A</v>
      </c>
      <c r="BF19" s="140" t="e">
        <f t="shared" si="2"/>
        <v>#N/A</v>
      </c>
    </row>
    <row r="20" spans="1:58" x14ac:dyDescent="0.25">
      <c r="A20" s="91">
        <v>15</v>
      </c>
      <c r="B20" s="92">
        <f>IF(General!C$11=1,'Class 1'!D20,'Class 1'!C20)</f>
        <v>0</v>
      </c>
      <c r="C20" s="93"/>
      <c r="D20" s="94">
        <f>IF([1]General!$C$10=1,'[1]Class 1'!A20,0)</f>
        <v>15</v>
      </c>
      <c r="E20" s="88">
        <f>IF(C20&lt;&gt;0,VLOOKUP(C20,General!$A$15:$C$114,2,FALSE),0)</f>
        <v>0</v>
      </c>
      <c r="F20" s="88">
        <f>IF(C20&lt;&gt;0,VLOOKUP(C20,General!$A$15:$C$114,3,FALSE),0)</f>
        <v>0</v>
      </c>
      <c r="G20" s="95"/>
      <c r="H20" s="96">
        <f>IF(G20&gt;0,G20-G$6,0)</f>
        <v>0</v>
      </c>
      <c r="I20" s="125"/>
      <c r="J20" s="29">
        <v>25</v>
      </c>
      <c r="K20" s="30">
        <f t="shared" ref="K20" si="19">O20</f>
        <v>2</v>
      </c>
      <c r="L20" s="31">
        <f t="shared" si="16"/>
        <v>0</v>
      </c>
      <c r="M20" s="32">
        <f t="shared" si="17"/>
        <v>0</v>
      </c>
      <c r="N20" s="33"/>
      <c r="O20" s="34">
        <v>2</v>
      </c>
      <c r="P20" s="107"/>
      <c r="R20" s="143" t="s">
        <v>15</v>
      </c>
      <c r="S20" s="24">
        <v>1</v>
      </c>
      <c r="T20" s="24">
        <f>X20</f>
        <v>0</v>
      </c>
      <c r="U20" s="25">
        <f>VLOOKUP($S20,K$110:M$111,2,FALSE)</f>
        <v>0</v>
      </c>
      <c r="V20" s="26">
        <f t="shared" ref="V20:V21" si="20">VLOOKUP($U20,B$6:E$37,4,FALSE)</f>
        <v>0</v>
      </c>
      <c r="W20" s="27"/>
      <c r="X20" s="138"/>
      <c r="Y20" s="107"/>
      <c r="BA20" s="19">
        <v>15</v>
      </c>
      <c r="BB20" s="20">
        <v>7</v>
      </c>
      <c r="BC20" s="21" t="e">
        <f t="shared" si="10"/>
        <v>#N/A</v>
      </c>
      <c r="BD20" s="21" t="e">
        <f t="shared" si="11"/>
        <v>#N/A</v>
      </c>
      <c r="BE20" s="22" t="e">
        <f t="shared" ref="BE20" si="21">IF(BC20&gt;0,VLOOKUP(BC20,$B$6:$G$105,5,FALSE),0)</f>
        <v>#N/A</v>
      </c>
      <c r="BF20" s="140" t="e">
        <f t="shared" si="2"/>
        <v>#N/A</v>
      </c>
    </row>
    <row r="21" spans="1:58" x14ac:dyDescent="0.25">
      <c r="A21" s="91">
        <v>16</v>
      </c>
      <c r="B21" s="92">
        <f>IF(General!C$11=1,'Class 1'!D21,'Class 1'!C21)</f>
        <v>0</v>
      </c>
      <c r="C21" s="93"/>
      <c r="D21" s="94">
        <f>IF([1]General!$C$10=1,'[1]Class 1'!A21,0)</f>
        <v>16</v>
      </c>
      <c r="E21" s="88">
        <f>IF(C21&lt;&gt;0,VLOOKUP(C21,General!$A$15:$C$114,2,FALSE),0)</f>
        <v>0</v>
      </c>
      <c r="F21" s="88">
        <f>IF(C21&lt;&gt;0,VLOOKUP(C21,General!$A$15:$C$114,3,FALSE),0)</f>
        <v>0</v>
      </c>
      <c r="G21" s="95"/>
      <c r="H21" s="96">
        <f t="shared" ref="H21:H84" si="22">IF(G21&gt;0,G21-G$6,0)</f>
        <v>0</v>
      </c>
      <c r="I21" s="126"/>
      <c r="O21" s="6">
        <f>O17+$O$72</f>
        <v>0.45833333333333331</v>
      </c>
      <c r="P21" s="105"/>
      <c r="R21" s="144"/>
      <c r="S21" s="30">
        <v>2</v>
      </c>
      <c r="T21" s="30">
        <f t="shared" ref="T21" si="23">X21</f>
        <v>0</v>
      </c>
      <c r="U21" s="31" t="e">
        <f>VLOOKUP($S21,K$110:M$111,2,FALSE)</f>
        <v>#N/A</v>
      </c>
      <c r="V21" s="113" t="e">
        <f t="shared" si="20"/>
        <v>#N/A</v>
      </c>
      <c r="W21" s="33"/>
      <c r="X21" s="139"/>
      <c r="Y21" s="107"/>
      <c r="BA21" s="19">
        <v>16</v>
      </c>
      <c r="BB21" s="20">
        <v>8</v>
      </c>
      <c r="BC21" s="21" t="e">
        <f t="shared" si="10"/>
        <v>#N/A</v>
      </c>
      <c r="BD21" s="21" t="e">
        <f t="shared" si="11"/>
        <v>#N/A</v>
      </c>
      <c r="BE21" s="22" t="e">
        <f t="shared" si="1"/>
        <v>#N/A</v>
      </c>
      <c r="BF21" s="140" t="e">
        <f t="shared" si="2"/>
        <v>#N/A</v>
      </c>
    </row>
    <row r="22" spans="1:58" ht="15.95" x14ac:dyDescent="0.35">
      <c r="A22" s="91">
        <v>17</v>
      </c>
      <c r="B22" s="92">
        <f>C22</f>
        <v>0</v>
      </c>
      <c r="C22" s="93"/>
      <c r="D22" s="94"/>
      <c r="E22" s="88">
        <f>IF(C22&lt;&gt;0,VLOOKUP(C22,General!$A$15:$C$114,2,FALSE),0)</f>
        <v>0</v>
      </c>
      <c r="F22" s="88">
        <f>IF(C22&lt;&gt;0,VLOOKUP(C22,General!$A$15:$C$114,3,FALSE),0)</f>
        <v>0</v>
      </c>
      <c r="G22" s="95"/>
      <c r="H22" s="96">
        <f t="shared" si="22"/>
        <v>0</v>
      </c>
      <c r="I22" s="127">
        <v>5</v>
      </c>
      <c r="J22" s="18" t="s">
        <v>6</v>
      </c>
      <c r="K22" s="18" t="s">
        <v>7</v>
      </c>
      <c r="L22" s="8" t="s">
        <v>1</v>
      </c>
      <c r="M22" s="9" t="s">
        <v>2</v>
      </c>
      <c r="N22" s="10" t="s">
        <v>3</v>
      </c>
      <c r="O22" s="7" t="s">
        <v>0</v>
      </c>
      <c r="P22" s="106"/>
      <c r="AG22" s="6">
        <f>+General!F12</f>
        <v>0</v>
      </c>
      <c r="AH22" s="105"/>
      <c r="AV22" s="36" t="s">
        <v>16</v>
      </c>
      <c r="AY22" s="6">
        <f>+General!F17</f>
        <v>0</v>
      </c>
      <c r="BA22" s="19">
        <v>17</v>
      </c>
      <c r="BB22" s="20">
        <v>17</v>
      </c>
      <c r="BC22" s="21">
        <f t="shared" ref="BC22:BC53" si="24">VLOOKUP($BB22,$A$22:$E$122,2,FALSE)</f>
        <v>0</v>
      </c>
      <c r="BD22" s="21">
        <f>E22</f>
        <v>0</v>
      </c>
      <c r="BE22" s="102">
        <f>F22</f>
        <v>0</v>
      </c>
      <c r="BF22" s="140">
        <f>G22</f>
        <v>0</v>
      </c>
    </row>
    <row r="23" spans="1:58" ht="14.45" x14ac:dyDescent="0.35">
      <c r="A23" s="91">
        <v>18</v>
      </c>
      <c r="B23" s="92">
        <f t="shared" ref="B23:B86" si="25">C23</f>
        <v>0</v>
      </c>
      <c r="C23" s="93"/>
      <c r="D23" s="94"/>
      <c r="E23" s="88">
        <f>IF(C23&lt;&gt;0,VLOOKUP(C23,General!$A$15:$C$114,2,FALSE),0)</f>
        <v>0</v>
      </c>
      <c r="F23" s="88">
        <f>IF(C23&lt;&gt;0,VLOOKUP(C23,General!$A$15:$C$114,3,FALSE),0)</f>
        <v>0</v>
      </c>
      <c r="G23" s="95"/>
      <c r="H23" s="96">
        <f t="shared" si="22"/>
        <v>0</v>
      </c>
      <c r="I23" s="124"/>
      <c r="J23" s="23">
        <v>12</v>
      </c>
      <c r="K23" s="24">
        <f>O23</f>
        <v>1</v>
      </c>
      <c r="L23" s="25">
        <f t="shared" ref="L23:L24" si="26">VLOOKUP($J23,$A$6:$C$37,2,FALSE)</f>
        <v>0</v>
      </c>
      <c r="M23" s="26">
        <f t="shared" ref="M23:M24" si="27">VLOOKUP($J23,$A$6:$E$37,5,FALSE)</f>
        <v>0</v>
      </c>
      <c r="N23" s="27"/>
      <c r="O23" s="28">
        <v>1</v>
      </c>
      <c r="P23" s="107"/>
      <c r="AA23" s="17"/>
      <c r="AB23" s="18" t="s">
        <v>6</v>
      </c>
      <c r="AC23" s="18" t="s">
        <v>7</v>
      </c>
      <c r="AD23" s="8" t="s">
        <v>94</v>
      </c>
      <c r="AE23" s="35" t="s">
        <v>2</v>
      </c>
      <c r="AF23" s="10" t="s">
        <v>3</v>
      </c>
      <c r="AG23" s="7" t="s">
        <v>0</v>
      </c>
      <c r="AH23" s="106"/>
      <c r="AS23" s="37"/>
      <c r="AT23" s="18" t="s">
        <v>6</v>
      </c>
      <c r="AU23" s="18" t="s">
        <v>7</v>
      </c>
      <c r="AV23" s="8" t="s">
        <v>94</v>
      </c>
      <c r="AW23" s="35" t="s">
        <v>2</v>
      </c>
      <c r="AX23" s="38" t="s">
        <v>3</v>
      </c>
      <c r="AY23" s="39" t="s">
        <v>0</v>
      </c>
      <c r="BA23" s="19">
        <v>18</v>
      </c>
      <c r="BB23" s="20">
        <v>18</v>
      </c>
      <c r="BC23" s="21">
        <f t="shared" si="24"/>
        <v>0</v>
      </c>
      <c r="BD23" s="21">
        <f t="shared" ref="BD23:BD86" si="28">E23</f>
        <v>0</v>
      </c>
      <c r="BE23" s="102">
        <f t="shared" ref="BE23:BE86" si="29">F23</f>
        <v>0</v>
      </c>
      <c r="BF23" s="140">
        <f t="shared" ref="BF23:BF86" si="30">G23</f>
        <v>0</v>
      </c>
    </row>
    <row r="24" spans="1:58" x14ac:dyDescent="0.25">
      <c r="A24" s="91">
        <v>19</v>
      </c>
      <c r="B24" s="92">
        <f t="shared" si="25"/>
        <v>0</v>
      </c>
      <c r="C24" s="93"/>
      <c r="D24" s="94"/>
      <c r="E24" s="88">
        <f>IF(C24&lt;&gt;0,VLOOKUP(C24,General!$A$15:$C$114,2,FALSE),0)</f>
        <v>0</v>
      </c>
      <c r="F24" s="88">
        <f>IF(C24&lt;&gt;0,VLOOKUP(C24,General!$A$15:$C$114,3,FALSE),0)</f>
        <v>0</v>
      </c>
      <c r="G24" s="95"/>
      <c r="H24" s="96">
        <f t="shared" si="22"/>
        <v>0</v>
      </c>
      <c r="I24" s="125"/>
      <c r="J24" s="29">
        <v>21</v>
      </c>
      <c r="K24" s="30">
        <f t="shared" ref="K24" si="31">O24</f>
        <v>2</v>
      </c>
      <c r="L24" s="31">
        <f t="shared" si="26"/>
        <v>0</v>
      </c>
      <c r="M24" s="32">
        <f t="shared" si="27"/>
        <v>0</v>
      </c>
      <c r="N24" s="33"/>
      <c r="O24" s="34">
        <v>2</v>
      </c>
      <c r="P24" s="107"/>
      <c r="X24" s="6">
        <f>General!F6</f>
        <v>0</v>
      </c>
      <c r="Y24" s="105"/>
      <c r="AA24" s="143" t="s">
        <v>17</v>
      </c>
      <c r="AB24" s="24">
        <v>1</v>
      </c>
      <c r="AC24" s="24">
        <f>AG24</f>
        <v>0</v>
      </c>
      <c r="AD24" s="25">
        <f>IF(X27&lt;&gt;0,VLOOKUP($AB24,T$108:V$109,2,FALSE),0)</f>
        <v>0</v>
      </c>
      <c r="AE24" s="26">
        <f>VLOOKUP($AD24,$B$6:$G$105,4,FALSE)</f>
        <v>0</v>
      </c>
      <c r="AF24" s="27"/>
      <c r="AG24" s="138"/>
      <c r="AH24" s="107"/>
      <c r="AS24" s="57"/>
      <c r="AT24" s="40">
        <v>1</v>
      </c>
      <c r="AU24" s="118">
        <f>AY24</f>
        <v>0</v>
      </c>
      <c r="AV24" s="116">
        <f>IF(AP42&lt;&gt;0,VLOOKUP($AT24,$AL$108:$AM$109,2,FALSE),0)</f>
        <v>0</v>
      </c>
      <c r="AW24" s="26">
        <f>IF(AV24&lt;&gt;0,VLOOKUP($AV24,$B$6:$E$21,4,FALSE),0)</f>
        <v>0</v>
      </c>
      <c r="AX24" s="27"/>
      <c r="AY24" s="138"/>
      <c r="BA24" s="19">
        <v>19</v>
      </c>
      <c r="BB24" s="20">
        <v>19</v>
      </c>
      <c r="BC24" s="21">
        <f t="shared" si="24"/>
        <v>0</v>
      </c>
      <c r="BD24" s="21">
        <f t="shared" si="28"/>
        <v>0</v>
      </c>
      <c r="BE24" s="102">
        <f t="shared" si="29"/>
        <v>0</v>
      </c>
      <c r="BF24" s="140">
        <f t="shared" si="30"/>
        <v>0</v>
      </c>
    </row>
    <row r="25" spans="1:58" x14ac:dyDescent="0.25">
      <c r="A25" s="91">
        <v>20</v>
      </c>
      <c r="B25" s="92">
        <f t="shared" si="25"/>
        <v>0</v>
      </c>
      <c r="C25" s="93"/>
      <c r="D25" s="94"/>
      <c r="E25" s="88">
        <f>IF(C25&lt;&gt;0,VLOOKUP(C25,General!$A$15:$C$114,2,FALSE),0)</f>
        <v>0</v>
      </c>
      <c r="F25" s="88">
        <f>IF(C25&lt;&gt;0,VLOOKUP(C25,General!$A$15:$C$114,3,FALSE),0)</f>
        <v>0</v>
      </c>
      <c r="G25" s="95"/>
      <c r="H25" s="96">
        <f t="shared" si="22"/>
        <v>0</v>
      </c>
      <c r="I25" s="126"/>
      <c r="O25" s="6">
        <f>O21+$O$72</f>
        <v>0.45833333333333331</v>
      </c>
      <c r="P25" s="105"/>
      <c r="R25" s="17"/>
      <c r="S25" s="18" t="s">
        <v>6</v>
      </c>
      <c r="T25" s="18" t="s">
        <v>7</v>
      </c>
      <c r="U25" s="8" t="s">
        <v>94</v>
      </c>
      <c r="V25" s="9" t="s">
        <v>2</v>
      </c>
      <c r="W25" s="10" t="s">
        <v>3</v>
      </c>
      <c r="X25" s="7" t="s">
        <v>0</v>
      </c>
      <c r="Y25" s="106"/>
      <c r="AA25" s="144"/>
      <c r="AB25" s="30">
        <v>2</v>
      </c>
      <c r="AC25" s="30">
        <f t="shared" ref="AC25" si="32">AG25</f>
        <v>0</v>
      </c>
      <c r="AD25" s="31">
        <f>IF(X27&lt;&gt;0,VLOOKUP($AB25,T$108:V$109,2,FALSE),0)</f>
        <v>0</v>
      </c>
      <c r="AE25" s="113">
        <f>VLOOKUP($AD25,$B$6:$G$105,4,FALSE)</f>
        <v>0</v>
      </c>
      <c r="AF25" s="33"/>
      <c r="AG25" s="139"/>
      <c r="AH25" s="107"/>
      <c r="AS25" s="58"/>
      <c r="AT25" s="41">
        <v>2</v>
      </c>
      <c r="AU25" s="119">
        <f>AY25</f>
        <v>0</v>
      </c>
      <c r="AV25" s="117">
        <f>IF(AP42&lt;&gt;0,VLOOKUP($AT25,$AL$108:$AM$109,2,FALSE),0)</f>
        <v>0</v>
      </c>
      <c r="AW25" s="113">
        <f>IF(AV25&lt;&gt;0,VLOOKUP($AV25,$B$6:$E$21,4,FALSE),0)</f>
        <v>0</v>
      </c>
      <c r="AX25" s="33"/>
      <c r="AY25" s="139"/>
      <c r="BA25" s="19">
        <v>20</v>
      </c>
      <c r="BB25" s="20">
        <v>20</v>
      </c>
      <c r="BC25" s="21">
        <f t="shared" si="24"/>
        <v>0</v>
      </c>
      <c r="BD25" s="21">
        <f t="shared" si="28"/>
        <v>0</v>
      </c>
      <c r="BE25" s="102">
        <f t="shared" si="29"/>
        <v>0</v>
      </c>
      <c r="BF25" s="140">
        <f t="shared" si="30"/>
        <v>0</v>
      </c>
    </row>
    <row r="26" spans="1:58" ht="16.5" x14ac:dyDescent="0.25">
      <c r="A26" s="91">
        <v>21</v>
      </c>
      <c r="B26" s="92">
        <f t="shared" si="25"/>
        <v>0</v>
      </c>
      <c r="C26" s="93"/>
      <c r="D26" s="94"/>
      <c r="E26" s="88">
        <f>IF(C26&lt;&gt;0,VLOOKUP(C26,General!$A$15:$C$114,2,FALSE),0)</f>
        <v>0</v>
      </c>
      <c r="F26" s="88">
        <f>IF(C26&lt;&gt;0,VLOOKUP(C26,General!$A$15:$C$114,3,FALSE),0)</f>
        <v>0</v>
      </c>
      <c r="G26" s="95"/>
      <c r="H26" s="96">
        <f t="shared" si="22"/>
        <v>0</v>
      </c>
      <c r="I26" s="127">
        <v>6</v>
      </c>
      <c r="J26" s="18" t="s">
        <v>6</v>
      </c>
      <c r="K26" s="18" t="s">
        <v>7</v>
      </c>
      <c r="L26" s="8" t="s">
        <v>1</v>
      </c>
      <c r="M26" s="9" t="s">
        <v>2</v>
      </c>
      <c r="N26" s="10" t="s">
        <v>3</v>
      </c>
      <c r="O26" s="7" t="s">
        <v>0</v>
      </c>
      <c r="P26" s="106"/>
      <c r="R26" s="143" t="s">
        <v>18</v>
      </c>
      <c r="S26" s="24">
        <v>1</v>
      </c>
      <c r="T26" s="24">
        <f>X26</f>
        <v>0</v>
      </c>
      <c r="U26" s="25">
        <f>VLOOKUP($S26,K$112:M$113,2,FALSE)</f>
        <v>0</v>
      </c>
      <c r="V26" s="26">
        <f t="shared" ref="V26:V27" si="33">VLOOKUP($U26,B$6:E$37,4,FALSE)</f>
        <v>0</v>
      </c>
      <c r="W26" s="27"/>
      <c r="X26" s="138"/>
      <c r="Y26" s="107"/>
      <c r="BA26" s="19">
        <v>21</v>
      </c>
      <c r="BB26" s="20">
        <v>21</v>
      </c>
      <c r="BC26" s="21">
        <f t="shared" si="24"/>
        <v>0</v>
      </c>
      <c r="BD26" s="21">
        <f t="shared" si="28"/>
        <v>0</v>
      </c>
      <c r="BE26" s="102">
        <f t="shared" si="29"/>
        <v>0</v>
      </c>
      <c r="BF26" s="140">
        <f t="shared" si="30"/>
        <v>0</v>
      </c>
    </row>
    <row r="27" spans="1:58" x14ac:dyDescent="0.25">
      <c r="A27" s="91">
        <v>22</v>
      </c>
      <c r="B27" s="92">
        <f t="shared" si="25"/>
        <v>0</v>
      </c>
      <c r="C27" s="93"/>
      <c r="D27" s="94"/>
      <c r="E27" s="88">
        <f>IF(C27&lt;&gt;0,VLOOKUP(C27,General!$A$15:$C$114,2,FALSE),0)</f>
        <v>0</v>
      </c>
      <c r="F27" s="88">
        <f>IF(C27&lt;&gt;0,VLOOKUP(C27,General!$A$15:$C$114,3,FALSE),0)</f>
        <v>0</v>
      </c>
      <c r="G27" s="95"/>
      <c r="H27" s="96">
        <f t="shared" si="22"/>
        <v>0</v>
      </c>
      <c r="I27" s="124"/>
      <c r="J27" s="23">
        <v>5</v>
      </c>
      <c r="K27" s="24">
        <f>O27</f>
        <v>1</v>
      </c>
      <c r="L27" s="25">
        <f t="shared" ref="L27:L28" si="34">VLOOKUP($J27,$A$6:$C$37,2,FALSE)</f>
        <v>0</v>
      </c>
      <c r="M27" s="26">
        <f t="shared" ref="M27:M28" si="35">VLOOKUP($J27,$A$6:$E$37,5,FALSE)</f>
        <v>0</v>
      </c>
      <c r="N27" s="27"/>
      <c r="O27" s="28">
        <v>1</v>
      </c>
      <c r="P27" s="107"/>
      <c r="R27" s="144"/>
      <c r="S27" s="30">
        <v>2</v>
      </c>
      <c r="T27" s="30">
        <f t="shared" ref="T27" si="36">X27</f>
        <v>0</v>
      </c>
      <c r="U27" s="31" t="e">
        <f>VLOOKUP($S27,K$112:M$113,2,FALSE)</f>
        <v>#N/A</v>
      </c>
      <c r="V27" s="113" t="e">
        <f t="shared" si="33"/>
        <v>#N/A</v>
      </c>
      <c r="W27" s="33"/>
      <c r="X27" s="139"/>
      <c r="Y27" s="107"/>
      <c r="BA27" s="19">
        <v>22</v>
      </c>
      <c r="BB27" s="20">
        <v>22</v>
      </c>
      <c r="BC27" s="21">
        <f t="shared" si="24"/>
        <v>0</v>
      </c>
      <c r="BD27" s="21">
        <f t="shared" si="28"/>
        <v>0</v>
      </c>
      <c r="BE27" s="102">
        <f t="shared" si="29"/>
        <v>0</v>
      </c>
      <c r="BF27" s="140">
        <f t="shared" si="30"/>
        <v>0</v>
      </c>
    </row>
    <row r="28" spans="1:58" x14ac:dyDescent="0.25">
      <c r="A28" s="91">
        <v>23</v>
      </c>
      <c r="B28" s="92">
        <f t="shared" si="25"/>
        <v>0</v>
      </c>
      <c r="C28" s="93"/>
      <c r="D28" s="94"/>
      <c r="E28" s="88">
        <f>IF(C28&lt;&gt;0,VLOOKUP(C28,General!$A$15:$C$114,2,FALSE),0)</f>
        <v>0</v>
      </c>
      <c r="F28" s="88">
        <f>IF(C28&lt;&gt;0,VLOOKUP(C28,General!$A$15:$C$114,3,FALSE),0)</f>
        <v>0</v>
      </c>
      <c r="G28" s="95"/>
      <c r="H28" s="96">
        <f t="shared" si="22"/>
        <v>0</v>
      </c>
      <c r="I28" s="125"/>
      <c r="J28" s="29">
        <v>28</v>
      </c>
      <c r="K28" s="30">
        <f t="shared" ref="K28" si="37">O28</f>
        <v>2</v>
      </c>
      <c r="L28" s="31">
        <f t="shared" si="34"/>
        <v>0</v>
      </c>
      <c r="M28" s="32">
        <f t="shared" si="35"/>
        <v>0</v>
      </c>
      <c r="N28" s="33"/>
      <c r="O28" s="34">
        <v>2</v>
      </c>
      <c r="P28" s="107"/>
      <c r="BA28" s="19">
        <v>23</v>
      </c>
      <c r="BB28" s="20">
        <v>23</v>
      </c>
      <c r="BC28" s="21">
        <f t="shared" si="24"/>
        <v>0</v>
      </c>
      <c r="BD28" s="21">
        <f t="shared" si="28"/>
        <v>0</v>
      </c>
      <c r="BE28" s="102">
        <f t="shared" si="29"/>
        <v>0</v>
      </c>
      <c r="BF28" s="140">
        <f t="shared" si="30"/>
        <v>0</v>
      </c>
    </row>
    <row r="29" spans="1:58" x14ac:dyDescent="0.25">
      <c r="A29" s="91">
        <v>24</v>
      </c>
      <c r="B29" s="92">
        <f t="shared" si="25"/>
        <v>0</v>
      </c>
      <c r="C29" s="93"/>
      <c r="D29" s="94"/>
      <c r="E29" s="88">
        <f>IF(C29&lt;&gt;0,VLOOKUP(C29,General!$A$15:$C$114,2,FALSE),0)</f>
        <v>0</v>
      </c>
      <c r="F29" s="88">
        <f>IF(C29&lt;&gt;0,VLOOKUP(C29,General!$A$15:$C$114,3,FALSE),0)</f>
        <v>0</v>
      </c>
      <c r="G29" s="95"/>
      <c r="H29" s="96">
        <f t="shared" si="22"/>
        <v>0</v>
      </c>
      <c r="I29" s="126"/>
      <c r="O29" s="6">
        <f>O25+$O$72</f>
        <v>0.45833333333333331</v>
      </c>
      <c r="P29" s="105"/>
      <c r="BA29" s="19">
        <v>24</v>
      </c>
      <c r="BB29" s="20">
        <v>24</v>
      </c>
      <c r="BC29" s="21">
        <f t="shared" si="24"/>
        <v>0</v>
      </c>
      <c r="BD29" s="21">
        <f t="shared" si="28"/>
        <v>0</v>
      </c>
      <c r="BE29" s="102">
        <f t="shared" si="29"/>
        <v>0</v>
      </c>
      <c r="BF29" s="140">
        <f t="shared" si="30"/>
        <v>0</v>
      </c>
    </row>
    <row r="30" spans="1:58" ht="16.5" x14ac:dyDescent="0.25">
      <c r="A30" s="91">
        <v>25</v>
      </c>
      <c r="B30" s="92">
        <f t="shared" si="25"/>
        <v>0</v>
      </c>
      <c r="C30" s="93"/>
      <c r="D30" s="94"/>
      <c r="E30" s="88">
        <f>IF(C30&lt;&gt;0,VLOOKUP(C30,General!$A$15:$C$114,2,FALSE),0)</f>
        <v>0</v>
      </c>
      <c r="F30" s="88">
        <f>IF(C30&lt;&gt;0,VLOOKUP(C30,General!$A$15:$C$114,3,FALSE),0)</f>
        <v>0</v>
      </c>
      <c r="G30" s="95"/>
      <c r="H30" s="96">
        <f t="shared" si="22"/>
        <v>0</v>
      </c>
      <c r="I30" s="127">
        <v>7</v>
      </c>
      <c r="J30" s="18" t="s">
        <v>6</v>
      </c>
      <c r="K30" s="18" t="s">
        <v>7</v>
      </c>
      <c r="L30" s="8" t="s">
        <v>1</v>
      </c>
      <c r="M30" s="9" t="s">
        <v>2</v>
      </c>
      <c r="N30" s="10" t="s">
        <v>3</v>
      </c>
      <c r="O30" s="7" t="s">
        <v>0</v>
      </c>
      <c r="P30" s="106"/>
      <c r="X30" s="6">
        <f>General!F7</f>
        <v>0</v>
      </c>
      <c r="Y30" s="105"/>
      <c r="AT30" s="36"/>
      <c r="AU30" s="36"/>
      <c r="BA30" s="19">
        <v>25</v>
      </c>
      <c r="BB30" s="20">
        <v>25</v>
      </c>
      <c r="BC30" s="21">
        <f t="shared" si="24"/>
        <v>0</v>
      </c>
      <c r="BD30" s="21">
        <f t="shared" si="28"/>
        <v>0</v>
      </c>
      <c r="BE30" s="102">
        <f t="shared" si="29"/>
        <v>0</v>
      </c>
      <c r="BF30" s="140">
        <f t="shared" si="30"/>
        <v>0</v>
      </c>
    </row>
    <row r="31" spans="1:58" x14ac:dyDescent="0.25">
      <c r="A31" s="91">
        <v>26</v>
      </c>
      <c r="B31" s="92">
        <f t="shared" si="25"/>
        <v>0</v>
      </c>
      <c r="C31" s="93"/>
      <c r="D31" s="94"/>
      <c r="E31" s="88">
        <f>IF(C31&lt;&gt;0,VLOOKUP(C31,General!$A$15:$C$114,2,FALSE),0)</f>
        <v>0</v>
      </c>
      <c r="F31" s="88">
        <f>IF(C31&lt;&gt;0,VLOOKUP(C31,General!$A$15:$C$114,3,FALSE),0)</f>
        <v>0</v>
      </c>
      <c r="G31" s="95"/>
      <c r="H31" s="96">
        <f t="shared" si="22"/>
        <v>0</v>
      </c>
      <c r="I31" s="124"/>
      <c r="J31" s="23">
        <v>13</v>
      </c>
      <c r="K31" s="24">
        <f>O31</f>
        <v>1</v>
      </c>
      <c r="L31" s="25">
        <f t="shared" ref="L31:L32" si="38">VLOOKUP($J31,$A$6:$C$37,2,FALSE)</f>
        <v>0</v>
      </c>
      <c r="M31" s="26">
        <f t="shared" ref="M31:M32" si="39">VLOOKUP($J31,$A$6:$E$37,5,FALSE)</f>
        <v>0</v>
      </c>
      <c r="N31" s="27"/>
      <c r="O31" s="28">
        <v>1</v>
      </c>
      <c r="P31" s="107"/>
      <c r="R31" s="17"/>
      <c r="S31" s="18" t="s">
        <v>6</v>
      </c>
      <c r="T31" s="18" t="s">
        <v>7</v>
      </c>
      <c r="U31" s="8" t="s">
        <v>94</v>
      </c>
      <c r="V31" s="9" t="s">
        <v>2</v>
      </c>
      <c r="W31" s="10" t="s">
        <v>3</v>
      </c>
      <c r="X31" s="7" t="s">
        <v>0</v>
      </c>
      <c r="Y31" s="106"/>
      <c r="BA31" s="19">
        <v>26</v>
      </c>
      <c r="BB31" s="20">
        <v>26</v>
      </c>
      <c r="BC31" s="21">
        <f t="shared" si="24"/>
        <v>0</v>
      </c>
      <c r="BD31" s="21">
        <f t="shared" si="28"/>
        <v>0</v>
      </c>
      <c r="BE31" s="102">
        <f t="shared" si="29"/>
        <v>0</v>
      </c>
      <c r="BF31" s="140">
        <f t="shared" si="30"/>
        <v>0</v>
      </c>
    </row>
    <row r="32" spans="1:58" x14ac:dyDescent="0.25">
      <c r="A32" s="91">
        <v>27</v>
      </c>
      <c r="B32" s="92">
        <f t="shared" si="25"/>
        <v>0</v>
      </c>
      <c r="C32" s="93"/>
      <c r="D32" s="94"/>
      <c r="E32" s="88">
        <f>IF(C32&lt;&gt;0,VLOOKUP(C32,General!$A$15:$C$114,2,FALSE),0)</f>
        <v>0</v>
      </c>
      <c r="F32" s="88">
        <f>IF(C32&lt;&gt;0,VLOOKUP(C32,General!$A$15:$C$114,3,FALSE),0)</f>
        <v>0</v>
      </c>
      <c r="G32" s="95"/>
      <c r="H32" s="96">
        <f t="shared" si="22"/>
        <v>0</v>
      </c>
      <c r="I32" s="125"/>
      <c r="J32" s="29">
        <v>20</v>
      </c>
      <c r="K32" s="30">
        <f t="shared" ref="K32" si="40">O32</f>
        <v>2</v>
      </c>
      <c r="L32" s="31">
        <f t="shared" si="38"/>
        <v>0</v>
      </c>
      <c r="M32" s="32">
        <f t="shared" si="39"/>
        <v>0</v>
      </c>
      <c r="N32" s="33"/>
      <c r="O32" s="34">
        <v>2</v>
      </c>
      <c r="P32" s="107"/>
      <c r="R32" s="143" t="s">
        <v>19</v>
      </c>
      <c r="S32" s="24">
        <v>1</v>
      </c>
      <c r="T32" s="24">
        <f>X32</f>
        <v>0</v>
      </c>
      <c r="U32" s="25">
        <f>VLOOKUP($S32,K$114:M$115,2,FALSE)</f>
        <v>0</v>
      </c>
      <c r="V32" s="26">
        <f t="shared" ref="V32:V33" si="41">VLOOKUP($U32,B$6:E$37,4,FALSE)</f>
        <v>0</v>
      </c>
      <c r="W32" s="27"/>
      <c r="X32" s="138"/>
      <c r="Y32" s="107"/>
      <c r="BA32" s="19">
        <v>27</v>
      </c>
      <c r="BB32" s="20">
        <v>27</v>
      </c>
      <c r="BC32" s="21">
        <f t="shared" si="24"/>
        <v>0</v>
      </c>
      <c r="BD32" s="21">
        <f t="shared" si="28"/>
        <v>0</v>
      </c>
      <c r="BE32" s="102">
        <f t="shared" si="29"/>
        <v>0</v>
      </c>
      <c r="BF32" s="140">
        <f t="shared" si="30"/>
        <v>0</v>
      </c>
    </row>
    <row r="33" spans="1:58" x14ac:dyDescent="0.25">
      <c r="A33" s="91">
        <v>28</v>
      </c>
      <c r="B33" s="92">
        <f t="shared" si="25"/>
        <v>0</v>
      </c>
      <c r="C33" s="93"/>
      <c r="D33" s="94"/>
      <c r="E33" s="88">
        <f>IF(C33&lt;&gt;0,VLOOKUP(C33,General!$A$15:$C$114,2,FALSE),0)</f>
        <v>0</v>
      </c>
      <c r="F33" s="88">
        <f>IF(C33&lt;&gt;0,VLOOKUP(C33,General!$A$15:$C$114,3,FALSE),0)</f>
        <v>0</v>
      </c>
      <c r="G33" s="95"/>
      <c r="H33" s="96">
        <f t="shared" si="22"/>
        <v>0</v>
      </c>
      <c r="I33" s="126"/>
      <c r="O33" s="6">
        <f>O29+$O$72</f>
        <v>0.45833333333333331</v>
      </c>
      <c r="P33" s="105"/>
      <c r="R33" s="144"/>
      <c r="S33" s="30">
        <v>2</v>
      </c>
      <c r="T33" s="30">
        <f t="shared" ref="T33" si="42">X33</f>
        <v>0</v>
      </c>
      <c r="U33" s="31" t="e">
        <f>VLOOKUP($S33,K$114:M$115,2,FALSE)</f>
        <v>#N/A</v>
      </c>
      <c r="V33" s="113" t="e">
        <f t="shared" si="41"/>
        <v>#N/A</v>
      </c>
      <c r="W33" s="33"/>
      <c r="X33" s="139"/>
      <c r="Y33" s="107"/>
      <c r="AG33" s="6">
        <f>+General!F13</f>
        <v>0</v>
      </c>
      <c r="AH33" s="105"/>
      <c r="AV33" s="36" t="s">
        <v>20</v>
      </c>
      <c r="AY33" s="6">
        <f>+General!F18</f>
        <v>0</v>
      </c>
      <c r="BA33" s="19">
        <v>28</v>
      </c>
      <c r="BB33" s="20">
        <v>28</v>
      </c>
      <c r="BC33" s="21">
        <f t="shared" si="24"/>
        <v>0</v>
      </c>
      <c r="BD33" s="21">
        <f t="shared" si="28"/>
        <v>0</v>
      </c>
      <c r="BE33" s="102">
        <f t="shared" si="29"/>
        <v>0</v>
      </c>
      <c r="BF33" s="140">
        <f t="shared" si="30"/>
        <v>0</v>
      </c>
    </row>
    <row r="34" spans="1:58" ht="16.5" x14ac:dyDescent="0.25">
      <c r="A34" s="91">
        <v>29</v>
      </c>
      <c r="B34" s="92">
        <f t="shared" si="25"/>
        <v>0</v>
      </c>
      <c r="C34" s="93"/>
      <c r="D34" s="94"/>
      <c r="E34" s="88">
        <f>IF(C34&lt;&gt;0,VLOOKUP(C34,General!$A$15:$C$114,2,FALSE),0)</f>
        <v>0</v>
      </c>
      <c r="F34" s="88">
        <f>IF(C34&lt;&gt;0,VLOOKUP(C34,General!$A$15:$C$114,3,FALSE),0)</f>
        <v>0</v>
      </c>
      <c r="G34" s="95"/>
      <c r="H34" s="96">
        <f t="shared" si="22"/>
        <v>0</v>
      </c>
      <c r="I34" s="127">
        <v>8</v>
      </c>
      <c r="J34" s="18" t="s">
        <v>6</v>
      </c>
      <c r="K34" s="18" t="s">
        <v>7</v>
      </c>
      <c r="L34" s="8" t="s">
        <v>1</v>
      </c>
      <c r="M34" s="9" t="s">
        <v>2</v>
      </c>
      <c r="N34" s="10" t="s">
        <v>3</v>
      </c>
      <c r="O34" s="7" t="s">
        <v>0</v>
      </c>
      <c r="P34" s="106"/>
      <c r="AA34" s="17"/>
      <c r="AB34" s="18" t="s">
        <v>6</v>
      </c>
      <c r="AC34" s="18" t="s">
        <v>7</v>
      </c>
      <c r="AD34" s="8" t="s">
        <v>94</v>
      </c>
      <c r="AE34" s="35" t="s">
        <v>2</v>
      </c>
      <c r="AF34" s="10" t="s">
        <v>3</v>
      </c>
      <c r="AG34" s="7" t="s">
        <v>0</v>
      </c>
      <c r="AH34" s="106"/>
      <c r="AS34" s="37"/>
      <c r="AT34" s="18" t="s">
        <v>6</v>
      </c>
      <c r="AU34" s="18" t="s">
        <v>7</v>
      </c>
      <c r="AV34" s="8" t="s">
        <v>94</v>
      </c>
      <c r="AW34" s="35" t="s">
        <v>2</v>
      </c>
      <c r="AX34" s="38" t="s">
        <v>3</v>
      </c>
      <c r="AY34" s="39" t="s">
        <v>0</v>
      </c>
      <c r="BA34" s="19">
        <v>29</v>
      </c>
      <c r="BB34" s="20">
        <v>29</v>
      </c>
      <c r="BC34" s="21">
        <f t="shared" si="24"/>
        <v>0</v>
      </c>
      <c r="BD34" s="21">
        <f t="shared" si="28"/>
        <v>0</v>
      </c>
      <c r="BE34" s="102">
        <f t="shared" si="29"/>
        <v>0</v>
      </c>
      <c r="BF34" s="140">
        <f t="shared" si="30"/>
        <v>0</v>
      </c>
    </row>
    <row r="35" spans="1:58" x14ac:dyDescent="0.25">
      <c r="A35" s="91">
        <v>30</v>
      </c>
      <c r="B35" s="92">
        <f t="shared" si="25"/>
        <v>0</v>
      </c>
      <c r="C35" s="93"/>
      <c r="D35" s="94"/>
      <c r="E35" s="88">
        <f>IF(C35&lt;&gt;0,VLOOKUP(C35,General!$A$15:$C$114,2,FALSE),0)</f>
        <v>0</v>
      </c>
      <c r="F35" s="88">
        <f>IF(C35&lt;&gt;0,VLOOKUP(C35,General!$A$15:$C$114,3,FALSE),0)</f>
        <v>0</v>
      </c>
      <c r="G35" s="95"/>
      <c r="H35" s="96">
        <f t="shared" si="22"/>
        <v>0</v>
      </c>
      <c r="I35" s="124"/>
      <c r="J35" s="23">
        <v>4</v>
      </c>
      <c r="K35" s="24">
        <f>O35</f>
        <v>1</v>
      </c>
      <c r="L35" s="25">
        <f t="shared" ref="L35:L36" si="43">VLOOKUP($J35,$A$6:$C$37,2,FALSE)</f>
        <v>0</v>
      </c>
      <c r="M35" s="26">
        <f t="shared" ref="M35:M36" si="44">VLOOKUP($J35,$A$6:$E$37,5,FALSE)</f>
        <v>0</v>
      </c>
      <c r="N35" s="27"/>
      <c r="O35" s="28">
        <v>1</v>
      </c>
      <c r="P35" s="107"/>
      <c r="AA35" s="143" t="s">
        <v>21</v>
      </c>
      <c r="AB35" s="24">
        <v>1</v>
      </c>
      <c r="AC35" s="24">
        <f>AG35</f>
        <v>0</v>
      </c>
      <c r="AD35" s="25">
        <f>IF(X39&lt;&gt;0,VLOOKUP($AB35,T$110:V$111,2,FALSE),0)</f>
        <v>0</v>
      </c>
      <c r="AE35" s="26">
        <f>VLOOKUP($AD35,$B$6:$G$105,4,FALSE)</f>
        <v>0</v>
      </c>
      <c r="AF35" s="27"/>
      <c r="AG35" s="138"/>
      <c r="AH35" s="107"/>
      <c r="AS35" s="57"/>
      <c r="AT35" s="40">
        <v>1</v>
      </c>
      <c r="AU35" s="118">
        <f>AY35</f>
        <v>0</v>
      </c>
      <c r="AV35" s="116">
        <f>IF(AP42&lt;&gt;0,VLOOKUP($AT35,$AL$106:$AM$107,2,FALSE),0)</f>
        <v>0</v>
      </c>
      <c r="AW35" s="26">
        <f>IF(AV35&lt;&gt;0,VLOOKUP($AV35,$B$6:$E$21,4,FALSE),0)</f>
        <v>0</v>
      </c>
      <c r="AX35" s="27"/>
      <c r="AY35" s="138"/>
      <c r="BA35" s="19">
        <v>30</v>
      </c>
      <c r="BB35" s="20">
        <v>30</v>
      </c>
      <c r="BC35" s="21">
        <f t="shared" si="24"/>
        <v>0</v>
      </c>
      <c r="BD35" s="21">
        <f t="shared" si="28"/>
        <v>0</v>
      </c>
      <c r="BE35" s="102">
        <f t="shared" si="29"/>
        <v>0</v>
      </c>
      <c r="BF35" s="140">
        <f t="shared" si="30"/>
        <v>0</v>
      </c>
    </row>
    <row r="36" spans="1:58" x14ac:dyDescent="0.25">
      <c r="A36" s="91">
        <v>31</v>
      </c>
      <c r="B36" s="92">
        <f t="shared" si="25"/>
        <v>0</v>
      </c>
      <c r="C36" s="93"/>
      <c r="D36" s="94"/>
      <c r="E36" s="88">
        <f>IF(C36&lt;&gt;0,VLOOKUP(C36,General!$A$15:$C$114,2,FALSE),0)</f>
        <v>0</v>
      </c>
      <c r="F36" s="88">
        <f>IF(C36&lt;&gt;0,VLOOKUP(C36,General!$A$15:$C$114,3,FALSE),0)</f>
        <v>0</v>
      </c>
      <c r="G36" s="95"/>
      <c r="H36" s="96">
        <f t="shared" si="22"/>
        <v>0</v>
      </c>
      <c r="I36" s="125"/>
      <c r="J36" s="29">
        <v>29</v>
      </c>
      <c r="K36" s="30">
        <f t="shared" ref="K36" si="45">O36</f>
        <v>2</v>
      </c>
      <c r="L36" s="31">
        <f t="shared" si="43"/>
        <v>0</v>
      </c>
      <c r="M36" s="32">
        <f t="shared" si="44"/>
        <v>0</v>
      </c>
      <c r="N36" s="33"/>
      <c r="O36" s="34">
        <v>2</v>
      </c>
      <c r="P36" s="107"/>
      <c r="X36" s="6">
        <f>General!F8</f>
        <v>0</v>
      </c>
      <c r="Y36" s="105"/>
      <c r="AA36" s="144"/>
      <c r="AB36" s="30">
        <v>2</v>
      </c>
      <c r="AC36" s="30">
        <f t="shared" ref="AC36" si="46">AG36</f>
        <v>0</v>
      </c>
      <c r="AD36" s="31">
        <f>IF(X39&lt;&gt;0,VLOOKUP($AB36,T$110:V$111,2,FALSE),0)</f>
        <v>0</v>
      </c>
      <c r="AE36" s="113">
        <f>VLOOKUP($AD36,$B$6:$G$105,4,FALSE)</f>
        <v>0</v>
      </c>
      <c r="AF36" s="33"/>
      <c r="AG36" s="139"/>
      <c r="AH36" s="107"/>
      <c r="AS36" s="58"/>
      <c r="AT36" s="41">
        <v>2</v>
      </c>
      <c r="AU36" s="119">
        <f>AY36</f>
        <v>0</v>
      </c>
      <c r="AV36" s="117">
        <f>IF(AP42&lt;&gt;0,VLOOKUP($AT36,$AL$106:$AM$107,2,FALSE),0)</f>
        <v>0</v>
      </c>
      <c r="AW36" s="113">
        <f>IF(AV36&lt;&gt;0,VLOOKUP($AV36,$B$6:$E$21,4,FALSE),0)</f>
        <v>0</v>
      </c>
      <c r="AX36" s="33"/>
      <c r="AY36" s="139"/>
      <c r="BA36" s="19">
        <v>31</v>
      </c>
      <c r="BB36" s="20">
        <v>31</v>
      </c>
      <c r="BC36" s="21">
        <f t="shared" si="24"/>
        <v>0</v>
      </c>
      <c r="BD36" s="21">
        <f t="shared" si="28"/>
        <v>0</v>
      </c>
      <c r="BE36" s="102">
        <f t="shared" si="29"/>
        <v>0</v>
      </c>
      <c r="BF36" s="140">
        <f t="shared" si="30"/>
        <v>0</v>
      </c>
    </row>
    <row r="37" spans="1:58" x14ac:dyDescent="0.25">
      <c r="A37" s="91">
        <v>32</v>
      </c>
      <c r="B37" s="92">
        <f t="shared" si="25"/>
        <v>0</v>
      </c>
      <c r="C37" s="93"/>
      <c r="D37" s="94"/>
      <c r="E37" s="88">
        <f>IF(C37&lt;&gt;0,VLOOKUP(C37,General!$A$15:$C$114,2,FALSE),0)</f>
        <v>0</v>
      </c>
      <c r="F37" s="88">
        <f>IF(C37&lt;&gt;0,VLOOKUP(C37,General!$A$15:$C$114,3,FALSE),0)</f>
        <v>0</v>
      </c>
      <c r="G37" s="95"/>
      <c r="H37" s="96">
        <f t="shared" si="22"/>
        <v>0</v>
      </c>
      <c r="I37" s="126"/>
      <c r="O37" s="6">
        <f>O33+$O$72</f>
        <v>0.45833333333333331</v>
      </c>
      <c r="P37" s="105"/>
      <c r="R37" s="17"/>
      <c r="S37" s="18" t="s">
        <v>6</v>
      </c>
      <c r="T37" s="18" t="s">
        <v>7</v>
      </c>
      <c r="U37" s="8" t="s">
        <v>94</v>
      </c>
      <c r="V37" s="9" t="s">
        <v>2</v>
      </c>
      <c r="W37" s="10" t="s">
        <v>3</v>
      </c>
      <c r="X37" s="7" t="s">
        <v>0</v>
      </c>
      <c r="Y37" s="106"/>
      <c r="BA37" s="19">
        <v>32</v>
      </c>
      <c r="BB37" s="20">
        <v>32</v>
      </c>
      <c r="BC37" s="21">
        <f t="shared" si="24"/>
        <v>0</v>
      </c>
      <c r="BD37" s="21">
        <f t="shared" si="28"/>
        <v>0</v>
      </c>
      <c r="BE37" s="102">
        <f t="shared" si="29"/>
        <v>0</v>
      </c>
      <c r="BF37" s="140">
        <f t="shared" si="30"/>
        <v>0</v>
      </c>
    </row>
    <row r="38" spans="1:58" ht="16.5" x14ac:dyDescent="0.25">
      <c r="A38" s="91">
        <v>33</v>
      </c>
      <c r="B38" s="92">
        <f t="shared" si="25"/>
        <v>0</v>
      </c>
      <c r="C38" s="93"/>
      <c r="D38" s="94"/>
      <c r="E38" s="88">
        <f>IF(C38&lt;&gt;0,VLOOKUP(C38,General!$A$15:$C$114,2,FALSE),0)</f>
        <v>0</v>
      </c>
      <c r="F38" s="88">
        <f>IF(C38&lt;&gt;0,VLOOKUP(C38,General!$A$15:$C$114,3,FALSE),0)</f>
        <v>0</v>
      </c>
      <c r="G38" s="95"/>
      <c r="H38" s="96">
        <f t="shared" si="22"/>
        <v>0</v>
      </c>
      <c r="I38" s="127">
        <v>9</v>
      </c>
      <c r="J38" s="18" t="s">
        <v>6</v>
      </c>
      <c r="K38" s="18" t="s">
        <v>7</v>
      </c>
      <c r="L38" s="8" t="s">
        <v>1</v>
      </c>
      <c r="M38" s="9" t="s">
        <v>2</v>
      </c>
      <c r="N38" s="10" t="s">
        <v>3</v>
      </c>
      <c r="O38" s="7" t="s">
        <v>0</v>
      </c>
      <c r="P38" s="106"/>
      <c r="R38" s="143" t="s">
        <v>22</v>
      </c>
      <c r="S38" s="24">
        <v>1</v>
      </c>
      <c r="T38" s="24">
        <f>X38</f>
        <v>0</v>
      </c>
      <c r="U38" s="25">
        <f>VLOOKUP($S38,K$116:M$117,2,FALSE)</f>
        <v>0</v>
      </c>
      <c r="V38" s="26">
        <f t="shared" ref="V38:V39" si="47">VLOOKUP($U38,B$6:E$37,4,FALSE)</f>
        <v>0</v>
      </c>
      <c r="W38" s="27"/>
      <c r="X38" s="138"/>
      <c r="Y38" s="107"/>
      <c r="BA38" s="19">
        <v>33</v>
      </c>
      <c r="BB38" s="20">
        <v>33</v>
      </c>
      <c r="BC38" s="21">
        <f t="shared" si="24"/>
        <v>0</v>
      </c>
      <c r="BD38" s="21">
        <f t="shared" si="28"/>
        <v>0</v>
      </c>
      <c r="BE38" s="102">
        <f t="shared" si="29"/>
        <v>0</v>
      </c>
      <c r="BF38" s="140">
        <f t="shared" si="30"/>
        <v>0</v>
      </c>
    </row>
    <row r="39" spans="1:58" x14ac:dyDescent="0.25">
      <c r="A39" s="91">
        <v>34</v>
      </c>
      <c r="B39" s="92">
        <f t="shared" si="25"/>
        <v>0</v>
      </c>
      <c r="C39" s="93"/>
      <c r="D39" s="94"/>
      <c r="E39" s="88">
        <f>IF(C39&lt;&gt;0,VLOOKUP(C39,General!$A$15:$C$114,2,FALSE),0)</f>
        <v>0</v>
      </c>
      <c r="F39" s="88">
        <f>IF(C39&lt;&gt;0,VLOOKUP(C39,General!$A$15:$C$114,3,FALSE),0)</f>
        <v>0</v>
      </c>
      <c r="G39" s="95"/>
      <c r="H39" s="96">
        <f t="shared" si="22"/>
        <v>0</v>
      </c>
      <c r="I39" s="124"/>
      <c r="J39" s="23">
        <v>3</v>
      </c>
      <c r="K39" s="24">
        <f>O39</f>
        <v>1</v>
      </c>
      <c r="L39" s="25">
        <f t="shared" ref="L39:L40" si="48">VLOOKUP($J39,$A$6:$C$37,2,FALSE)</f>
        <v>0</v>
      </c>
      <c r="M39" s="26">
        <f t="shared" ref="M39:M40" si="49">VLOOKUP($J39,$A$6:$E$37,5,FALSE)</f>
        <v>0</v>
      </c>
      <c r="N39" s="27"/>
      <c r="O39" s="28">
        <v>1</v>
      </c>
      <c r="P39" s="107"/>
      <c r="R39" s="144"/>
      <c r="S39" s="30">
        <v>2</v>
      </c>
      <c r="T39" s="30">
        <f t="shared" ref="T39" si="50">X39</f>
        <v>0</v>
      </c>
      <c r="U39" s="31" t="e">
        <f>VLOOKUP($S39,K$116:M$117,2,FALSE)</f>
        <v>#N/A</v>
      </c>
      <c r="V39" s="113" t="e">
        <f t="shared" si="47"/>
        <v>#N/A</v>
      </c>
      <c r="W39" s="33"/>
      <c r="X39" s="139"/>
      <c r="Y39" s="107"/>
      <c r="AP39" s="6">
        <f>+General!F16</f>
        <v>0</v>
      </c>
      <c r="AQ39" s="105"/>
      <c r="BA39" s="19">
        <v>34</v>
      </c>
      <c r="BB39" s="20">
        <v>34</v>
      </c>
      <c r="BC39" s="21">
        <f t="shared" si="24"/>
        <v>0</v>
      </c>
      <c r="BD39" s="21">
        <f t="shared" si="28"/>
        <v>0</v>
      </c>
      <c r="BE39" s="102">
        <f t="shared" si="29"/>
        <v>0</v>
      </c>
      <c r="BF39" s="140">
        <f t="shared" si="30"/>
        <v>0</v>
      </c>
    </row>
    <row r="40" spans="1:58" x14ac:dyDescent="0.25">
      <c r="A40" s="91">
        <v>35</v>
      </c>
      <c r="B40" s="92">
        <f t="shared" si="25"/>
        <v>0</v>
      </c>
      <c r="C40" s="93"/>
      <c r="D40" s="94"/>
      <c r="E40" s="88">
        <f>IF(C40&lt;&gt;0,VLOOKUP(C40,General!$A$15:$C$114,2,FALSE),0)</f>
        <v>0</v>
      </c>
      <c r="F40" s="88">
        <f>IF(C40&lt;&gt;0,VLOOKUP(C40,General!$A$15:$C$114,3,FALSE),0)</f>
        <v>0</v>
      </c>
      <c r="G40" s="95"/>
      <c r="H40" s="96">
        <f t="shared" si="22"/>
        <v>0</v>
      </c>
      <c r="I40" s="125"/>
      <c r="J40" s="29">
        <v>30</v>
      </c>
      <c r="K40" s="30">
        <f t="shared" ref="K40" si="51">O40</f>
        <v>2</v>
      </c>
      <c r="L40" s="31">
        <f t="shared" si="48"/>
        <v>0</v>
      </c>
      <c r="M40" s="32">
        <f t="shared" si="49"/>
        <v>0</v>
      </c>
      <c r="N40" s="33"/>
      <c r="O40" s="34">
        <v>2</v>
      </c>
      <c r="P40" s="107"/>
      <c r="AJ40" s="17"/>
      <c r="AK40" s="18" t="s">
        <v>6</v>
      </c>
      <c r="AL40" s="18" t="s">
        <v>7</v>
      </c>
      <c r="AM40" s="8" t="s">
        <v>94</v>
      </c>
      <c r="AN40" s="35" t="s">
        <v>2</v>
      </c>
      <c r="AO40" s="10" t="s">
        <v>3</v>
      </c>
      <c r="AP40" s="7" t="s">
        <v>0</v>
      </c>
      <c r="AQ40" s="106"/>
      <c r="BA40" s="19">
        <v>35</v>
      </c>
      <c r="BB40" s="20">
        <v>35</v>
      </c>
      <c r="BC40" s="21">
        <f t="shared" si="24"/>
        <v>0</v>
      </c>
      <c r="BD40" s="21">
        <f t="shared" si="28"/>
        <v>0</v>
      </c>
      <c r="BE40" s="102">
        <f t="shared" si="29"/>
        <v>0</v>
      </c>
      <c r="BF40" s="140">
        <f t="shared" si="30"/>
        <v>0</v>
      </c>
    </row>
    <row r="41" spans="1:58" x14ac:dyDescent="0.25">
      <c r="A41" s="91">
        <v>36</v>
      </c>
      <c r="B41" s="92">
        <f t="shared" si="25"/>
        <v>0</v>
      </c>
      <c r="C41" s="93"/>
      <c r="D41" s="94"/>
      <c r="E41" s="88">
        <f>IF(C41&lt;&gt;0,VLOOKUP(C41,General!$A$15:$C$114,2,FALSE),0)</f>
        <v>0</v>
      </c>
      <c r="F41" s="88">
        <f>IF(C41&lt;&gt;0,VLOOKUP(C41,General!$A$15:$C$114,3,FALSE),0)</f>
        <v>0</v>
      </c>
      <c r="G41" s="95"/>
      <c r="H41" s="96">
        <f t="shared" si="22"/>
        <v>0</v>
      </c>
      <c r="I41" s="126"/>
      <c r="O41" s="6">
        <f>O37+$O$72</f>
        <v>0.45833333333333331</v>
      </c>
      <c r="P41" s="105"/>
      <c r="AJ41" s="143" t="s">
        <v>23</v>
      </c>
      <c r="AK41" s="24">
        <v>1</v>
      </c>
      <c r="AL41" s="24">
        <f>AP41</f>
        <v>0</v>
      </c>
      <c r="AM41" s="25">
        <f>IF(AG48&lt;&gt;0,VLOOKUP($AK41,$AC108:$AE109,2,FALSE),0)</f>
        <v>0</v>
      </c>
      <c r="AN41" s="26">
        <f>IF(AM41&lt;&gt;0,VLOOKUP($AM41,$B6:$E21,4,FALSE),0)</f>
        <v>0</v>
      </c>
      <c r="AO41" s="27"/>
      <c r="AP41" s="138"/>
      <c r="AQ41" s="107"/>
      <c r="BA41" s="19">
        <v>36</v>
      </c>
      <c r="BB41" s="20">
        <v>36</v>
      </c>
      <c r="BC41" s="21">
        <f t="shared" si="24"/>
        <v>0</v>
      </c>
      <c r="BD41" s="21">
        <f t="shared" si="28"/>
        <v>0</v>
      </c>
      <c r="BE41" s="102">
        <f t="shared" si="29"/>
        <v>0</v>
      </c>
      <c r="BF41" s="140">
        <f t="shared" si="30"/>
        <v>0</v>
      </c>
    </row>
    <row r="42" spans="1:58" ht="16.5" x14ac:dyDescent="0.25">
      <c r="A42" s="91">
        <v>37</v>
      </c>
      <c r="B42" s="92">
        <f t="shared" si="25"/>
        <v>0</v>
      </c>
      <c r="C42" s="93"/>
      <c r="D42" s="94"/>
      <c r="E42" s="88">
        <f>IF(C42&lt;&gt;0,VLOOKUP(C42,General!$A$15:$C$114,2,FALSE),0)</f>
        <v>0</v>
      </c>
      <c r="F42" s="88">
        <f>IF(C42&lt;&gt;0,VLOOKUP(C42,General!$A$15:$C$114,3,FALSE),0)</f>
        <v>0</v>
      </c>
      <c r="G42" s="95"/>
      <c r="H42" s="96">
        <f t="shared" si="22"/>
        <v>0</v>
      </c>
      <c r="I42" s="127">
        <v>10</v>
      </c>
      <c r="J42" s="18" t="s">
        <v>6</v>
      </c>
      <c r="K42" s="18" t="s">
        <v>7</v>
      </c>
      <c r="L42" s="8" t="s">
        <v>1</v>
      </c>
      <c r="M42" s="9" t="s">
        <v>2</v>
      </c>
      <c r="N42" s="10" t="s">
        <v>3</v>
      </c>
      <c r="O42" s="7" t="s">
        <v>0</v>
      </c>
      <c r="P42" s="106"/>
      <c r="X42" s="6">
        <f>General!F9</f>
        <v>0</v>
      </c>
      <c r="Y42" s="105"/>
      <c r="AJ42" s="144"/>
      <c r="AK42" s="30">
        <v>2</v>
      </c>
      <c r="AL42" s="30">
        <f t="shared" ref="AL42" si="52">AP42</f>
        <v>0</v>
      </c>
      <c r="AM42" s="31">
        <f>IF(AG48&lt;&gt;0,VLOOKUP($AK42,$AC108:$AE109,2,FALSE),0)</f>
        <v>0</v>
      </c>
      <c r="AN42" s="113">
        <f>IF(AM42&lt;&gt;0,VLOOKUP($AM42,$B6:$E21,4,FALSE),0)</f>
        <v>0</v>
      </c>
      <c r="AO42" s="33"/>
      <c r="AP42" s="139"/>
      <c r="AQ42" s="107"/>
      <c r="BA42" s="19">
        <v>37</v>
      </c>
      <c r="BB42" s="20">
        <v>37</v>
      </c>
      <c r="BC42" s="21">
        <f t="shared" si="24"/>
        <v>0</v>
      </c>
      <c r="BD42" s="21">
        <f t="shared" si="28"/>
        <v>0</v>
      </c>
      <c r="BE42" s="102">
        <f t="shared" si="29"/>
        <v>0</v>
      </c>
      <c r="BF42" s="140">
        <f t="shared" si="30"/>
        <v>0</v>
      </c>
    </row>
    <row r="43" spans="1:58" x14ac:dyDescent="0.25">
      <c r="A43" s="91">
        <v>38</v>
      </c>
      <c r="B43" s="92">
        <f t="shared" si="25"/>
        <v>0</v>
      </c>
      <c r="C43" s="93"/>
      <c r="D43" s="94"/>
      <c r="E43" s="88">
        <f>IF(C43&lt;&gt;0,VLOOKUP(C43,General!$A$15:$C$114,2,FALSE),0)</f>
        <v>0</v>
      </c>
      <c r="F43" s="88">
        <f>IF(C43&lt;&gt;0,VLOOKUP(C43,General!$A$15:$C$114,3,FALSE),0)</f>
        <v>0</v>
      </c>
      <c r="G43" s="95"/>
      <c r="H43" s="96">
        <f t="shared" si="22"/>
        <v>0</v>
      </c>
      <c r="I43" s="124"/>
      <c r="J43" s="23">
        <v>14</v>
      </c>
      <c r="K43" s="24">
        <f>O43</f>
        <v>1</v>
      </c>
      <c r="L43" s="25">
        <f t="shared" ref="L43:L44" si="53">VLOOKUP($J43,$A$6:$C$37,2,FALSE)</f>
        <v>0</v>
      </c>
      <c r="M43" s="26">
        <f t="shared" ref="M43:M44" si="54">VLOOKUP($J43,$A$6:$E$37,5,FALSE)</f>
        <v>0</v>
      </c>
      <c r="N43" s="27"/>
      <c r="O43" s="28">
        <v>1</v>
      </c>
      <c r="P43" s="107"/>
      <c r="R43" s="17"/>
      <c r="S43" s="18" t="s">
        <v>6</v>
      </c>
      <c r="T43" s="18" t="s">
        <v>7</v>
      </c>
      <c r="U43" s="8" t="s">
        <v>94</v>
      </c>
      <c r="V43" s="9" t="s">
        <v>2</v>
      </c>
      <c r="W43" s="10" t="s">
        <v>3</v>
      </c>
      <c r="X43" s="7" t="s">
        <v>0</v>
      </c>
      <c r="Y43" s="106"/>
      <c r="BA43" s="19">
        <v>38</v>
      </c>
      <c r="BB43" s="20">
        <v>38</v>
      </c>
      <c r="BC43" s="21">
        <f t="shared" si="24"/>
        <v>0</v>
      </c>
      <c r="BD43" s="21">
        <f t="shared" si="28"/>
        <v>0</v>
      </c>
      <c r="BE43" s="102">
        <f t="shared" si="29"/>
        <v>0</v>
      </c>
      <c r="BF43" s="140">
        <f t="shared" si="30"/>
        <v>0</v>
      </c>
    </row>
    <row r="44" spans="1:58" x14ac:dyDescent="0.25">
      <c r="A44" s="91">
        <v>39</v>
      </c>
      <c r="B44" s="92">
        <f t="shared" si="25"/>
        <v>0</v>
      </c>
      <c r="C44" s="93"/>
      <c r="D44" s="94"/>
      <c r="E44" s="88">
        <f>IF(C44&lt;&gt;0,VLOOKUP(C44,General!$A$15:$C$114,2,FALSE),0)</f>
        <v>0</v>
      </c>
      <c r="F44" s="88">
        <f>IF(C44&lt;&gt;0,VLOOKUP(C44,General!$A$15:$C$114,3,FALSE),0)</f>
        <v>0</v>
      </c>
      <c r="G44" s="95"/>
      <c r="H44" s="96">
        <f t="shared" si="22"/>
        <v>0</v>
      </c>
      <c r="I44" s="125"/>
      <c r="J44" s="29">
        <v>19</v>
      </c>
      <c r="K44" s="30">
        <f t="shared" ref="K44" si="55">O44</f>
        <v>2</v>
      </c>
      <c r="L44" s="31">
        <f t="shared" si="53"/>
        <v>0</v>
      </c>
      <c r="M44" s="32">
        <f t="shared" si="54"/>
        <v>0</v>
      </c>
      <c r="N44" s="33"/>
      <c r="O44" s="34">
        <v>2</v>
      </c>
      <c r="P44" s="107"/>
      <c r="R44" s="143" t="s">
        <v>24</v>
      </c>
      <c r="S44" s="24">
        <v>1</v>
      </c>
      <c r="T44" s="24">
        <f>X44</f>
        <v>0</v>
      </c>
      <c r="U44" s="25">
        <f>VLOOKUP($S44,K$118:M$119,2,FALSE)</f>
        <v>0</v>
      </c>
      <c r="V44" s="26">
        <f t="shared" ref="V44:V45" si="56">VLOOKUP($U44,B$6:E$37,4,FALSE)</f>
        <v>0</v>
      </c>
      <c r="W44" s="27"/>
      <c r="X44" s="138"/>
      <c r="Y44" s="107"/>
      <c r="BA44" s="19">
        <v>39</v>
      </c>
      <c r="BB44" s="20">
        <v>39</v>
      </c>
      <c r="BC44" s="21">
        <f t="shared" si="24"/>
        <v>0</v>
      </c>
      <c r="BD44" s="21">
        <f t="shared" si="28"/>
        <v>0</v>
      </c>
      <c r="BE44" s="102">
        <f t="shared" si="29"/>
        <v>0</v>
      </c>
      <c r="BF44" s="140">
        <f t="shared" si="30"/>
        <v>0</v>
      </c>
    </row>
    <row r="45" spans="1:58" x14ac:dyDescent="0.25">
      <c r="A45" s="91">
        <v>40</v>
      </c>
      <c r="B45" s="92">
        <f t="shared" si="25"/>
        <v>0</v>
      </c>
      <c r="C45" s="93"/>
      <c r="D45" s="94"/>
      <c r="E45" s="88">
        <f>IF(C45&lt;&gt;0,VLOOKUP(C45,General!$A$15:$C$114,2,FALSE),0)</f>
        <v>0</v>
      </c>
      <c r="F45" s="88">
        <f>IF(C45&lt;&gt;0,VLOOKUP(C45,General!$A$15:$C$114,3,FALSE),0)</f>
        <v>0</v>
      </c>
      <c r="G45" s="95"/>
      <c r="H45" s="96">
        <f t="shared" si="22"/>
        <v>0</v>
      </c>
      <c r="I45" s="126"/>
      <c r="O45" s="6">
        <f>O41+$O$72</f>
        <v>0.45833333333333331</v>
      </c>
      <c r="P45" s="105"/>
      <c r="R45" s="144"/>
      <c r="S45" s="30">
        <v>2</v>
      </c>
      <c r="T45" s="30">
        <f t="shared" ref="T45" si="57">X45</f>
        <v>0</v>
      </c>
      <c r="U45" s="31" t="e">
        <f>VLOOKUP($S45,K$118:M$119,2,FALSE)</f>
        <v>#N/A</v>
      </c>
      <c r="V45" s="26" t="e">
        <f t="shared" si="56"/>
        <v>#N/A</v>
      </c>
      <c r="W45" s="33"/>
      <c r="X45" s="139"/>
      <c r="Y45" s="107"/>
      <c r="AG45" s="6">
        <f>+General!F14</f>
        <v>0</v>
      </c>
      <c r="AH45" s="105"/>
      <c r="BA45" s="19">
        <v>40</v>
      </c>
      <c r="BB45" s="20">
        <v>40</v>
      </c>
      <c r="BC45" s="21">
        <f t="shared" si="24"/>
        <v>0</v>
      </c>
      <c r="BD45" s="21">
        <f t="shared" si="28"/>
        <v>0</v>
      </c>
      <c r="BE45" s="102">
        <f t="shared" si="29"/>
        <v>0</v>
      </c>
      <c r="BF45" s="140">
        <f t="shared" si="30"/>
        <v>0</v>
      </c>
    </row>
    <row r="46" spans="1:58" ht="16.5" x14ac:dyDescent="0.25">
      <c r="A46" s="91">
        <v>41</v>
      </c>
      <c r="B46" s="92">
        <f t="shared" si="25"/>
        <v>0</v>
      </c>
      <c r="C46" s="93"/>
      <c r="D46" s="94"/>
      <c r="E46" s="88">
        <f>IF(C46&lt;&gt;0,VLOOKUP(C46,General!$A$15:$C$114,2,FALSE),0)</f>
        <v>0</v>
      </c>
      <c r="F46" s="88">
        <f>IF(C46&lt;&gt;0,VLOOKUP(C46,General!$A$15:$C$114,3,FALSE),0)</f>
        <v>0</v>
      </c>
      <c r="G46" s="95"/>
      <c r="H46" s="96">
        <f t="shared" si="22"/>
        <v>0</v>
      </c>
      <c r="I46" s="127">
        <v>11</v>
      </c>
      <c r="J46" s="18" t="s">
        <v>6</v>
      </c>
      <c r="K46" s="18" t="s">
        <v>7</v>
      </c>
      <c r="L46" s="8" t="s">
        <v>1</v>
      </c>
      <c r="M46" s="9" t="s">
        <v>2</v>
      </c>
      <c r="N46" s="10" t="s">
        <v>3</v>
      </c>
      <c r="O46" s="7" t="s">
        <v>0</v>
      </c>
      <c r="P46" s="106"/>
      <c r="AA46" s="17"/>
      <c r="AB46" s="18" t="s">
        <v>6</v>
      </c>
      <c r="AC46" s="18" t="s">
        <v>7</v>
      </c>
      <c r="AD46" s="8" t="s">
        <v>94</v>
      </c>
      <c r="AE46" s="35" t="s">
        <v>2</v>
      </c>
      <c r="AF46" s="10" t="s">
        <v>3</v>
      </c>
      <c r="AG46" s="7" t="s">
        <v>0</v>
      </c>
      <c r="AH46" s="106"/>
      <c r="BA46" s="19">
        <v>41</v>
      </c>
      <c r="BB46" s="20">
        <v>41</v>
      </c>
      <c r="BC46" s="21">
        <f t="shared" si="24"/>
        <v>0</v>
      </c>
      <c r="BD46" s="21">
        <f t="shared" si="28"/>
        <v>0</v>
      </c>
      <c r="BE46" s="102">
        <f t="shared" si="29"/>
        <v>0</v>
      </c>
      <c r="BF46" s="140">
        <f t="shared" si="30"/>
        <v>0</v>
      </c>
    </row>
    <row r="47" spans="1:58" x14ac:dyDescent="0.25">
      <c r="A47" s="91">
        <v>42</v>
      </c>
      <c r="B47" s="92">
        <f t="shared" si="25"/>
        <v>0</v>
      </c>
      <c r="C47" s="93"/>
      <c r="D47" s="94"/>
      <c r="E47" s="88">
        <f>IF(C47&lt;&gt;0,VLOOKUP(C47,General!$A$15:$C$114,2,FALSE),0)</f>
        <v>0</v>
      </c>
      <c r="F47" s="88">
        <f>IF(C47&lt;&gt;0,VLOOKUP(C47,General!$A$15:$C$114,3,FALSE),0)</f>
        <v>0</v>
      </c>
      <c r="G47" s="95"/>
      <c r="H47" s="96">
        <f t="shared" si="22"/>
        <v>0</v>
      </c>
      <c r="I47" s="124"/>
      <c r="J47" s="23">
        <v>11</v>
      </c>
      <c r="K47" s="24">
        <f>O47</f>
        <v>1</v>
      </c>
      <c r="L47" s="25">
        <f t="shared" ref="L47:L48" si="58">VLOOKUP($J47,$A$6:$C$37,2,FALSE)</f>
        <v>0</v>
      </c>
      <c r="M47" s="26">
        <f t="shared" ref="M47:M48" si="59">VLOOKUP($J47,$A$6:$E$37,5,FALSE)</f>
        <v>0</v>
      </c>
      <c r="N47" s="27"/>
      <c r="O47" s="28">
        <v>1</v>
      </c>
      <c r="P47" s="107"/>
      <c r="AA47" s="143" t="s">
        <v>25</v>
      </c>
      <c r="AB47" s="24">
        <v>1</v>
      </c>
      <c r="AC47" s="24">
        <f>AG47</f>
        <v>0</v>
      </c>
      <c r="AD47" s="25">
        <f>IF(X51&lt;&gt;0,VLOOKUP($AB47,T$112:V$113,2,FALSE),0)</f>
        <v>0</v>
      </c>
      <c r="AE47" s="26">
        <f>VLOOKUP($AD47,$B$6:$G$105,4,FALSE)</f>
        <v>0</v>
      </c>
      <c r="AF47" s="27"/>
      <c r="AG47" s="138"/>
      <c r="AH47" s="107"/>
      <c r="BA47" s="19">
        <v>42</v>
      </c>
      <c r="BB47" s="20">
        <v>42</v>
      </c>
      <c r="BC47" s="21">
        <f t="shared" si="24"/>
        <v>0</v>
      </c>
      <c r="BD47" s="21">
        <f t="shared" si="28"/>
        <v>0</v>
      </c>
      <c r="BE47" s="102">
        <f t="shared" si="29"/>
        <v>0</v>
      </c>
      <c r="BF47" s="140">
        <f t="shared" si="30"/>
        <v>0</v>
      </c>
    </row>
    <row r="48" spans="1:58" x14ac:dyDescent="0.25">
      <c r="A48" s="91">
        <v>43</v>
      </c>
      <c r="B48" s="92">
        <f t="shared" si="25"/>
        <v>0</v>
      </c>
      <c r="C48" s="93"/>
      <c r="D48" s="94"/>
      <c r="E48" s="88">
        <f>IF(C48&lt;&gt;0,VLOOKUP(C48,General!$A$15:$C$114,2,FALSE),0)</f>
        <v>0</v>
      </c>
      <c r="F48" s="88">
        <f>IF(C48&lt;&gt;0,VLOOKUP(C48,General!$A$15:$C$114,3,FALSE),0)</f>
        <v>0</v>
      </c>
      <c r="G48" s="95"/>
      <c r="H48" s="96">
        <f t="shared" si="22"/>
        <v>0</v>
      </c>
      <c r="I48" s="125"/>
      <c r="J48" s="29">
        <v>22</v>
      </c>
      <c r="K48" s="30">
        <f t="shared" ref="K48" si="60">O48</f>
        <v>2</v>
      </c>
      <c r="L48" s="31">
        <f t="shared" si="58"/>
        <v>0</v>
      </c>
      <c r="M48" s="32">
        <f t="shared" si="59"/>
        <v>0</v>
      </c>
      <c r="N48" s="33"/>
      <c r="O48" s="34">
        <v>2</v>
      </c>
      <c r="P48" s="107"/>
      <c r="X48" s="6">
        <f>General!F10</f>
        <v>0</v>
      </c>
      <c r="Y48" s="105"/>
      <c r="AA48" s="144"/>
      <c r="AB48" s="30">
        <v>2</v>
      </c>
      <c r="AC48" s="30">
        <f t="shared" ref="AC48" si="61">AG48</f>
        <v>0</v>
      </c>
      <c r="AD48" s="31">
        <f>IF(X51&lt;&gt;0,VLOOKUP($AB48,T$112:V$113,2,FALSE),0)</f>
        <v>0</v>
      </c>
      <c r="AE48" s="113">
        <f>VLOOKUP($AD48,$B$6:$G$105,4,FALSE)</f>
        <v>0</v>
      </c>
      <c r="AF48" s="33"/>
      <c r="AG48" s="139"/>
      <c r="AH48" s="107"/>
      <c r="BA48" s="19">
        <v>43</v>
      </c>
      <c r="BB48" s="20">
        <v>43</v>
      </c>
      <c r="BC48" s="21">
        <f t="shared" si="24"/>
        <v>0</v>
      </c>
      <c r="BD48" s="21">
        <f t="shared" si="28"/>
        <v>0</v>
      </c>
      <c r="BE48" s="102">
        <f t="shared" si="29"/>
        <v>0</v>
      </c>
      <c r="BF48" s="140">
        <f t="shared" si="30"/>
        <v>0</v>
      </c>
    </row>
    <row r="49" spans="1:58" x14ac:dyDescent="0.25">
      <c r="A49" s="91">
        <v>44</v>
      </c>
      <c r="B49" s="92">
        <f t="shared" si="25"/>
        <v>0</v>
      </c>
      <c r="C49" s="93"/>
      <c r="D49" s="94"/>
      <c r="E49" s="88">
        <f>IF(C49&lt;&gt;0,VLOOKUP(C49,General!$A$15:$C$114,2,FALSE),0)</f>
        <v>0</v>
      </c>
      <c r="F49" s="88">
        <f>IF(C49&lt;&gt;0,VLOOKUP(C49,General!$A$15:$C$114,3,FALSE),0)</f>
        <v>0</v>
      </c>
      <c r="G49" s="95"/>
      <c r="H49" s="96">
        <f t="shared" si="22"/>
        <v>0</v>
      </c>
      <c r="I49" s="126"/>
      <c r="O49" s="6">
        <f>O45+$O$72</f>
        <v>0.45833333333333331</v>
      </c>
      <c r="P49" s="105"/>
      <c r="R49" s="17"/>
      <c r="S49" s="18" t="s">
        <v>6</v>
      </c>
      <c r="T49" s="18" t="s">
        <v>7</v>
      </c>
      <c r="U49" s="8" t="s">
        <v>94</v>
      </c>
      <c r="V49" s="9" t="s">
        <v>2</v>
      </c>
      <c r="W49" s="10" t="s">
        <v>3</v>
      </c>
      <c r="X49" s="7" t="s">
        <v>0</v>
      </c>
      <c r="Y49" s="106"/>
      <c r="BA49" s="19">
        <v>44</v>
      </c>
      <c r="BB49" s="20">
        <v>44</v>
      </c>
      <c r="BC49" s="21">
        <f t="shared" si="24"/>
        <v>0</v>
      </c>
      <c r="BD49" s="21">
        <f t="shared" si="28"/>
        <v>0</v>
      </c>
      <c r="BE49" s="102">
        <f t="shared" si="29"/>
        <v>0</v>
      </c>
      <c r="BF49" s="140">
        <f t="shared" si="30"/>
        <v>0</v>
      </c>
    </row>
    <row r="50" spans="1:58" ht="16.5" x14ac:dyDescent="0.25">
      <c r="A50" s="91">
        <v>45</v>
      </c>
      <c r="B50" s="92">
        <f t="shared" si="25"/>
        <v>0</v>
      </c>
      <c r="C50" s="93"/>
      <c r="D50" s="94"/>
      <c r="E50" s="88">
        <f>IF(C50&lt;&gt;0,VLOOKUP(C50,General!$A$15:$C$114,2,FALSE),0)</f>
        <v>0</v>
      </c>
      <c r="F50" s="88">
        <f>IF(C50&lt;&gt;0,VLOOKUP(C50,General!$A$15:$C$114,3,FALSE),0)</f>
        <v>0</v>
      </c>
      <c r="G50" s="95"/>
      <c r="H50" s="96">
        <f t="shared" si="22"/>
        <v>0</v>
      </c>
      <c r="I50" s="127">
        <v>12</v>
      </c>
      <c r="J50" s="18" t="s">
        <v>6</v>
      </c>
      <c r="K50" s="18" t="s">
        <v>7</v>
      </c>
      <c r="L50" s="8" t="s">
        <v>1</v>
      </c>
      <c r="M50" s="9" t="s">
        <v>2</v>
      </c>
      <c r="N50" s="10" t="s">
        <v>3</v>
      </c>
      <c r="O50" s="7" t="s">
        <v>0</v>
      </c>
      <c r="P50" s="106"/>
      <c r="R50" s="145" t="s">
        <v>26</v>
      </c>
      <c r="S50" s="23">
        <v>1</v>
      </c>
      <c r="T50" s="114">
        <f>X50</f>
        <v>0</v>
      </c>
      <c r="U50" s="116">
        <f>VLOOKUP($S50,K$120:M$121,2,FALSE)</f>
        <v>0</v>
      </c>
      <c r="V50" s="26">
        <f t="shared" ref="V50:V51" si="62">VLOOKUP($U50,B$6:E$37,4,FALSE)</f>
        <v>0</v>
      </c>
      <c r="W50" s="27"/>
      <c r="X50" s="138"/>
      <c r="Y50" s="107"/>
      <c r="BA50" s="19">
        <v>45</v>
      </c>
      <c r="BB50" s="20">
        <v>45</v>
      </c>
      <c r="BC50" s="21">
        <f t="shared" si="24"/>
        <v>0</v>
      </c>
      <c r="BD50" s="21">
        <f t="shared" si="28"/>
        <v>0</v>
      </c>
      <c r="BE50" s="102">
        <f t="shared" si="29"/>
        <v>0</v>
      </c>
      <c r="BF50" s="140">
        <f t="shared" si="30"/>
        <v>0</v>
      </c>
    </row>
    <row r="51" spans="1:58" x14ac:dyDescent="0.25">
      <c r="A51" s="91">
        <v>46</v>
      </c>
      <c r="B51" s="92">
        <f t="shared" si="25"/>
        <v>0</v>
      </c>
      <c r="C51" s="93"/>
      <c r="D51" s="94"/>
      <c r="E51" s="88">
        <f>IF(C51&lt;&gt;0,VLOOKUP(C51,General!$A$15:$C$114,2,FALSE),0)</f>
        <v>0</v>
      </c>
      <c r="F51" s="88">
        <f>IF(C51&lt;&gt;0,VLOOKUP(C51,General!$A$15:$C$114,3,FALSE),0)</f>
        <v>0</v>
      </c>
      <c r="G51" s="95"/>
      <c r="H51" s="96">
        <f t="shared" si="22"/>
        <v>0</v>
      </c>
      <c r="I51" s="124"/>
      <c r="J51" s="23">
        <v>6</v>
      </c>
      <c r="K51" s="24">
        <f>O51</f>
        <v>1</v>
      </c>
      <c r="L51" s="25">
        <f t="shared" ref="L51:L52" si="63">VLOOKUP($J51,$A$6:$C$37,2,FALSE)</f>
        <v>0</v>
      </c>
      <c r="M51" s="26">
        <f t="shared" ref="M51:M52" si="64">VLOOKUP($J51,$A$6:$E$37,5,FALSE)</f>
        <v>0</v>
      </c>
      <c r="N51" s="27"/>
      <c r="O51" s="28">
        <v>1</v>
      </c>
      <c r="P51" s="107"/>
      <c r="R51" s="146"/>
      <c r="S51" s="23">
        <v>2</v>
      </c>
      <c r="T51" s="115">
        <f t="shared" ref="T51" si="65">X51</f>
        <v>0</v>
      </c>
      <c r="U51" s="117" t="e">
        <f>VLOOKUP($S51,K$120:M$121,2,FALSE)</f>
        <v>#N/A</v>
      </c>
      <c r="V51" s="113" t="e">
        <f t="shared" si="62"/>
        <v>#N/A</v>
      </c>
      <c r="W51" s="33"/>
      <c r="X51" s="139"/>
      <c r="Y51" s="107"/>
      <c r="BA51" s="19">
        <v>46</v>
      </c>
      <c r="BB51" s="20">
        <v>46</v>
      </c>
      <c r="BC51" s="21">
        <f t="shared" si="24"/>
        <v>0</v>
      </c>
      <c r="BD51" s="21">
        <f t="shared" si="28"/>
        <v>0</v>
      </c>
      <c r="BE51" s="102">
        <f t="shared" si="29"/>
        <v>0</v>
      </c>
      <c r="BF51" s="140">
        <f t="shared" si="30"/>
        <v>0</v>
      </c>
    </row>
    <row r="52" spans="1:58" x14ac:dyDescent="0.25">
      <c r="A52" s="91">
        <v>47</v>
      </c>
      <c r="B52" s="92">
        <f t="shared" si="25"/>
        <v>0</v>
      </c>
      <c r="C52" s="93"/>
      <c r="D52" s="94"/>
      <c r="E52" s="88">
        <f>IF(C52&lt;&gt;0,VLOOKUP(C52,General!$A$15:$C$114,2,FALSE),0)</f>
        <v>0</v>
      </c>
      <c r="F52" s="88">
        <f>IF(C52&lt;&gt;0,VLOOKUP(C52,General!$A$15:$C$114,3,FALSE),0)</f>
        <v>0</v>
      </c>
      <c r="G52" s="95"/>
      <c r="H52" s="96">
        <f t="shared" si="22"/>
        <v>0</v>
      </c>
      <c r="I52" s="125"/>
      <c r="J52" s="29">
        <v>27</v>
      </c>
      <c r="K52" s="30">
        <f t="shared" ref="K52" si="66">O52</f>
        <v>2</v>
      </c>
      <c r="L52" s="31">
        <f t="shared" si="63"/>
        <v>0</v>
      </c>
      <c r="M52" s="32">
        <f t="shared" si="64"/>
        <v>0</v>
      </c>
      <c r="N52" s="33"/>
      <c r="O52" s="34">
        <v>2</v>
      </c>
      <c r="P52" s="107"/>
      <c r="BA52" s="19">
        <v>47</v>
      </c>
      <c r="BB52" s="20">
        <v>47</v>
      </c>
      <c r="BC52" s="21">
        <f t="shared" si="24"/>
        <v>0</v>
      </c>
      <c r="BD52" s="21">
        <f t="shared" si="28"/>
        <v>0</v>
      </c>
      <c r="BE52" s="102">
        <f t="shared" si="29"/>
        <v>0</v>
      </c>
      <c r="BF52" s="140">
        <f t="shared" si="30"/>
        <v>0</v>
      </c>
    </row>
    <row r="53" spans="1:58" x14ac:dyDescent="0.25">
      <c r="A53" s="91">
        <v>48</v>
      </c>
      <c r="B53" s="92">
        <f t="shared" si="25"/>
        <v>0</v>
      </c>
      <c r="C53" s="93"/>
      <c r="D53" s="94"/>
      <c r="E53" s="88">
        <f>IF(C53&lt;&gt;0,VLOOKUP(C53,General!$A$15:$C$114,2,FALSE),0)</f>
        <v>0</v>
      </c>
      <c r="F53" s="88">
        <f>IF(C53&lt;&gt;0,VLOOKUP(C53,General!$A$15:$C$114,3,FALSE),0)</f>
        <v>0</v>
      </c>
      <c r="G53" s="95"/>
      <c r="H53" s="96">
        <f t="shared" si="22"/>
        <v>0</v>
      </c>
      <c r="I53" s="126"/>
      <c r="O53" s="6">
        <f>O49+$O$72</f>
        <v>0.45833333333333331</v>
      </c>
      <c r="P53" s="105"/>
      <c r="BA53" s="19">
        <v>48</v>
      </c>
      <c r="BB53" s="20">
        <v>48</v>
      </c>
      <c r="BC53" s="21">
        <f t="shared" si="24"/>
        <v>0</v>
      </c>
      <c r="BD53" s="21">
        <f t="shared" si="28"/>
        <v>0</v>
      </c>
      <c r="BE53" s="102">
        <f t="shared" si="29"/>
        <v>0</v>
      </c>
      <c r="BF53" s="140">
        <f t="shared" si="30"/>
        <v>0</v>
      </c>
    </row>
    <row r="54" spans="1:58" ht="16.5" x14ac:dyDescent="0.25">
      <c r="A54" s="91">
        <v>49</v>
      </c>
      <c r="B54" s="92">
        <f t="shared" si="25"/>
        <v>0</v>
      </c>
      <c r="C54" s="93"/>
      <c r="D54" s="94"/>
      <c r="E54" s="88">
        <f>IF(C54&lt;&gt;0,VLOOKUP(C54,General!$A$15:$C$114,2,FALSE),0)</f>
        <v>0</v>
      </c>
      <c r="F54" s="88">
        <f>IF(C54&lt;&gt;0,VLOOKUP(C54,General!$A$15:$C$114,3,FALSE),0)</f>
        <v>0</v>
      </c>
      <c r="G54" s="95"/>
      <c r="H54" s="96">
        <f t="shared" si="22"/>
        <v>0</v>
      </c>
      <c r="I54" s="127">
        <v>13</v>
      </c>
      <c r="J54" s="18" t="s">
        <v>6</v>
      </c>
      <c r="K54" s="18" t="s">
        <v>7</v>
      </c>
      <c r="L54" s="8" t="s">
        <v>1</v>
      </c>
      <c r="M54" s="9" t="s">
        <v>2</v>
      </c>
      <c r="N54" s="10" t="s">
        <v>3</v>
      </c>
      <c r="O54" s="7" t="s">
        <v>0</v>
      </c>
      <c r="P54" s="106"/>
      <c r="BA54" s="19">
        <v>49</v>
      </c>
      <c r="BB54" s="20">
        <v>49</v>
      </c>
      <c r="BC54" s="21">
        <f t="shared" ref="BC54:BC88" si="67">VLOOKUP($BB54,$A$22:$E$122,2,FALSE)</f>
        <v>0</v>
      </c>
      <c r="BD54" s="21">
        <f t="shared" si="28"/>
        <v>0</v>
      </c>
      <c r="BE54" s="102">
        <f t="shared" si="29"/>
        <v>0</v>
      </c>
      <c r="BF54" s="140">
        <f t="shared" si="30"/>
        <v>0</v>
      </c>
    </row>
    <row r="55" spans="1:58" x14ac:dyDescent="0.25">
      <c r="A55" s="91">
        <v>50</v>
      </c>
      <c r="B55" s="92">
        <f t="shared" si="25"/>
        <v>0</v>
      </c>
      <c r="C55" s="93"/>
      <c r="D55" s="94"/>
      <c r="E55" s="88">
        <f>IF(C55&lt;&gt;0,VLOOKUP(C55,General!$A$15:$C$114,2,FALSE),0)</f>
        <v>0</v>
      </c>
      <c r="F55" s="88">
        <f>IF(C55&lt;&gt;0,VLOOKUP(C55,General!$A$15:$C$114,3,FALSE),0)</f>
        <v>0</v>
      </c>
      <c r="G55" s="95"/>
      <c r="H55" s="96">
        <f t="shared" si="22"/>
        <v>0</v>
      </c>
      <c r="I55" s="124"/>
      <c r="J55" s="23">
        <v>7</v>
      </c>
      <c r="K55" s="24">
        <f>O55</f>
        <v>1</v>
      </c>
      <c r="L55" s="25">
        <f t="shared" ref="L55:L56" si="68">VLOOKUP($J55,$A$6:$C$37,2,FALSE)</f>
        <v>0</v>
      </c>
      <c r="M55" s="26">
        <f t="shared" ref="M55:M56" si="69">VLOOKUP($J55,$A$6:$E$37,5,FALSE)</f>
        <v>0</v>
      </c>
      <c r="N55" s="27"/>
      <c r="O55" s="28">
        <v>1</v>
      </c>
      <c r="P55" s="107"/>
      <c r="BA55" s="19">
        <v>50</v>
      </c>
      <c r="BB55" s="20">
        <v>50</v>
      </c>
      <c r="BC55" s="21">
        <f t="shared" si="67"/>
        <v>0</v>
      </c>
      <c r="BD55" s="21">
        <f t="shared" si="28"/>
        <v>0</v>
      </c>
      <c r="BE55" s="102">
        <f t="shared" si="29"/>
        <v>0</v>
      </c>
      <c r="BF55" s="140">
        <f t="shared" si="30"/>
        <v>0</v>
      </c>
    </row>
    <row r="56" spans="1:58" x14ac:dyDescent="0.25">
      <c r="A56" s="91">
        <v>51</v>
      </c>
      <c r="B56" s="92">
        <f t="shared" si="25"/>
        <v>0</v>
      </c>
      <c r="C56" s="93"/>
      <c r="D56" s="94"/>
      <c r="E56" s="88">
        <f>IF(C56&lt;&gt;0,VLOOKUP(C56,General!$A$15:$C$114,2,FALSE),0)</f>
        <v>0</v>
      </c>
      <c r="F56" s="88">
        <f>IF(C56&lt;&gt;0,VLOOKUP(C56,General!$A$15:$C$114,3,FALSE),0)</f>
        <v>0</v>
      </c>
      <c r="G56" s="95"/>
      <c r="H56" s="96">
        <f t="shared" si="22"/>
        <v>0</v>
      </c>
      <c r="I56" s="125"/>
      <c r="J56" s="29">
        <v>26</v>
      </c>
      <c r="K56" s="30">
        <f t="shared" ref="K56" si="70">O56</f>
        <v>2</v>
      </c>
      <c r="L56" s="31">
        <f t="shared" si="68"/>
        <v>0</v>
      </c>
      <c r="M56" s="32">
        <f t="shared" si="69"/>
        <v>0</v>
      </c>
      <c r="N56" s="33"/>
      <c r="O56" s="34">
        <v>2</v>
      </c>
      <c r="P56" s="107"/>
      <c r="BA56" s="19">
        <v>51</v>
      </c>
      <c r="BB56" s="20">
        <v>51</v>
      </c>
      <c r="BC56" s="21">
        <f t="shared" si="67"/>
        <v>0</v>
      </c>
      <c r="BD56" s="21">
        <f t="shared" si="28"/>
        <v>0</v>
      </c>
      <c r="BE56" s="102">
        <f t="shared" si="29"/>
        <v>0</v>
      </c>
      <c r="BF56" s="140">
        <f t="shared" si="30"/>
        <v>0</v>
      </c>
    </row>
    <row r="57" spans="1:58" x14ac:dyDescent="0.25">
      <c r="A57" s="91">
        <v>52</v>
      </c>
      <c r="B57" s="92">
        <f t="shared" si="25"/>
        <v>0</v>
      </c>
      <c r="C57" s="93"/>
      <c r="D57" s="94"/>
      <c r="E57" s="88">
        <f>IF(C57&lt;&gt;0,VLOOKUP(C57,General!$A$15:$C$114,2,FALSE),0)</f>
        <v>0</v>
      </c>
      <c r="F57" s="88">
        <f>IF(C57&lt;&gt;0,VLOOKUP(C57,General!$A$15:$C$114,3,FALSE),0)</f>
        <v>0</v>
      </c>
      <c r="G57" s="95"/>
      <c r="H57" s="96">
        <f t="shared" si="22"/>
        <v>0</v>
      </c>
      <c r="I57" s="126"/>
      <c r="O57" s="6">
        <f>O53+$O$72</f>
        <v>0.45833333333333331</v>
      </c>
      <c r="P57" s="105"/>
      <c r="BA57" s="19">
        <v>52</v>
      </c>
      <c r="BB57" s="20">
        <v>52</v>
      </c>
      <c r="BC57" s="21">
        <f t="shared" si="67"/>
        <v>0</v>
      </c>
      <c r="BD57" s="21">
        <f t="shared" si="28"/>
        <v>0</v>
      </c>
      <c r="BE57" s="102">
        <f t="shared" si="29"/>
        <v>0</v>
      </c>
      <c r="BF57" s="140">
        <f t="shared" si="30"/>
        <v>0</v>
      </c>
    </row>
    <row r="58" spans="1:58" ht="16.5" x14ac:dyDescent="0.25">
      <c r="A58" s="91">
        <v>53</v>
      </c>
      <c r="B58" s="92">
        <f t="shared" si="25"/>
        <v>0</v>
      </c>
      <c r="C58" s="93"/>
      <c r="D58" s="94"/>
      <c r="E58" s="88">
        <f>IF(C58&lt;&gt;0,VLOOKUP(C58,General!$A$15:$C$114,2,FALSE),0)</f>
        <v>0</v>
      </c>
      <c r="F58" s="88">
        <f>IF(C58&lt;&gt;0,VLOOKUP(C58,General!$A$15:$C$114,3,FALSE),0)</f>
        <v>0</v>
      </c>
      <c r="G58" s="95"/>
      <c r="H58" s="96">
        <f t="shared" si="22"/>
        <v>0</v>
      </c>
      <c r="I58" s="127">
        <v>14</v>
      </c>
      <c r="J58" s="18" t="s">
        <v>6</v>
      </c>
      <c r="K58" s="18" t="s">
        <v>7</v>
      </c>
      <c r="L58" s="8" t="s">
        <v>1</v>
      </c>
      <c r="M58" s="9" t="s">
        <v>2</v>
      </c>
      <c r="N58" s="10" t="s">
        <v>3</v>
      </c>
      <c r="O58" s="7" t="s">
        <v>0</v>
      </c>
      <c r="P58" s="106"/>
      <c r="BA58" s="19">
        <v>53</v>
      </c>
      <c r="BB58" s="20">
        <v>53</v>
      </c>
      <c r="BC58" s="21">
        <f t="shared" si="67"/>
        <v>0</v>
      </c>
      <c r="BD58" s="21">
        <f t="shared" si="28"/>
        <v>0</v>
      </c>
      <c r="BE58" s="102">
        <f t="shared" si="29"/>
        <v>0</v>
      </c>
      <c r="BF58" s="140">
        <f t="shared" si="30"/>
        <v>0</v>
      </c>
    </row>
    <row r="59" spans="1:58" x14ac:dyDescent="0.25">
      <c r="A59" s="91">
        <v>54</v>
      </c>
      <c r="B59" s="92">
        <f t="shared" si="25"/>
        <v>0</v>
      </c>
      <c r="C59" s="93"/>
      <c r="D59" s="94"/>
      <c r="E59" s="88">
        <f>IF(C59&lt;&gt;0,VLOOKUP(C59,General!$A$15:$C$114,2,FALSE),0)</f>
        <v>0</v>
      </c>
      <c r="F59" s="88">
        <f>IF(C59&lt;&gt;0,VLOOKUP(C59,General!$A$15:$C$114,3,FALSE),0)</f>
        <v>0</v>
      </c>
      <c r="G59" s="95"/>
      <c r="H59" s="96">
        <f t="shared" si="22"/>
        <v>0</v>
      </c>
      <c r="I59" s="124"/>
      <c r="J59" s="23">
        <v>10</v>
      </c>
      <c r="K59" s="24">
        <f>O59</f>
        <v>1</v>
      </c>
      <c r="L59" s="25">
        <f t="shared" ref="L59:L60" si="71">VLOOKUP($J59,$A$6:$C$37,2,FALSE)</f>
        <v>0</v>
      </c>
      <c r="M59" s="26">
        <f t="shared" ref="M59:M60" si="72">VLOOKUP($J59,$A$6:$E$37,5,FALSE)</f>
        <v>0</v>
      </c>
      <c r="N59" s="27"/>
      <c r="O59" s="28">
        <v>1</v>
      </c>
      <c r="P59" s="107"/>
      <c r="BA59" s="19">
        <v>54</v>
      </c>
      <c r="BB59" s="20">
        <v>54</v>
      </c>
      <c r="BC59" s="21">
        <f t="shared" si="67"/>
        <v>0</v>
      </c>
      <c r="BD59" s="21">
        <f t="shared" si="28"/>
        <v>0</v>
      </c>
      <c r="BE59" s="102">
        <f t="shared" si="29"/>
        <v>0</v>
      </c>
      <c r="BF59" s="140">
        <f t="shared" si="30"/>
        <v>0</v>
      </c>
    </row>
    <row r="60" spans="1:58" x14ac:dyDescent="0.25">
      <c r="A60" s="91">
        <v>55</v>
      </c>
      <c r="B60" s="92">
        <f t="shared" si="25"/>
        <v>0</v>
      </c>
      <c r="C60" s="93"/>
      <c r="D60" s="94"/>
      <c r="E60" s="88">
        <f>IF(C60&lt;&gt;0,VLOOKUP(C60,General!$A$15:$C$114,2,FALSE),0)</f>
        <v>0</v>
      </c>
      <c r="F60" s="88">
        <f>IF(C60&lt;&gt;0,VLOOKUP(C60,General!$A$15:$C$114,3,FALSE),0)</f>
        <v>0</v>
      </c>
      <c r="G60" s="95"/>
      <c r="H60" s="96">
        <f t="shared" si="22"/>
        <v>0</v>
      </c>
      <c r="I60" s="125"/>
      <c r="J60" s="29">
        <v>23</v>
      </c>
      <c r="K60" s="30">
        <f t="shared" ref="K60" si="73">O60</f>
        <v>2</v>
      </c>
      <c r="L60" s="31">
        <f t="shared" si="71"/>
        <v>0</v>
      </c>
      <c r="M60" s="32">
        <f t="shared" si="72"/>
        <v>0</v>
      </c>
      <c r="N60" s="33"/>
      <c r="O60" s="34">
        <v>2</v>
      </c>
      <c r="P60" s="107"/>
      <c r="BA60" s="19">
        <v>55</v>
      </c>
      <c r="BB60" s="20">
        <v>55</v>
      </c>
      <c r="BC60" s="21">
        <f t="shared" si="67"/>
        <v>0</v>
      </c>
      <c r="BD60" s="21">
        <f t="shared" si="28"/>
        <v>0</v>
      </c>
      <c r="BE60" s="102">
        <f t="shared" si="29"/>
        <v>0</v>
      </c>
      <c r="BF60" s="140">
        <f t="shared" si="30"/>
        <v>0</v>
      </c>
    </row>
    <row r="61" spans="1:58" x14ac:dyDescent="0.25">
      <c r="A61" s="91">
        <v>56</v>
      </c>
      <c r="B61" s="92">
        <f t="shared" si="25"/>
        <v>0</v>
      </c>
      <c r="C61" s="93"/>
      <c r="D61" s="94"/>
      <c r="E61" s="88">
        <f>IF(C61&lt;&gt;0,VLOOKUP(C61,General!$A$15:$C$114,2,FALSE),0)</f>
        <v>0</v>
      </c>
      <c r="F61" s="88">
        <f>IF(C61&lt;&gt;0,VLOOKUP(C61,General!$A$15:$C$114,3,FALSE),0)</f>
        <v>0</v>
      </c>
      <c r="G61" s="95"/>
      <c r="H61" s="96">
        <f t="shared" si="22"/>
        <v>0</v>
      </c>
      <c r="I61" s="126"/>
      <c r="O61" s="6">
        <f>O57+$O$72</f>
        <v>0.45833333333333331</v>
      </c>
      <c r="P61" s="105"/>
      <c r="BA61" s="19">
        <v>56</v>
      </c>
      <c r="BB61" s="20">
        <v>56</v>
      </c>
      <c r="BC61" s="21">
        <f t="shared" si="67"/>
        <v>0</v>
      </c>
      <c r="BD61" s="21">
        <f t="shared" si="28"/>
        <v>0</v>
      </c>
      <c r="BE61" s="102">
        <f t="shared" si="29"/>
        <v>0</v>
      </c>
      <c r="BF61" s="140">
        <f t="shared" si="30"/>
        <v>0</v>
      </c>
    </row>
    <row r="62" spans="1:58" ht="16.5" x14ac:dyDescent="0.25">
      <c r="A62" s="91">
        <v>57</v>
      </c>
      <c r="B62" s="92">
        <f t="shared" si="25"/>
        <v>0</v>
      </c>
      <c r="C62" s="93"/>
      <c r="D62" s="94"/>
      <c r="E62" s="88">
        <f>IF(C62&lt;&gt;0,VLOOKUP(C62,General!$A$15:$C$114,2,FALSE),0)</f>
        <v>0</v>
      </c>
      <c r="F62" s="88">
        <f>IF(C62&lt;&gt;0,VLOOKUP(C62,General!$A$15:$C$114,3,FALSE),0)</f>
        <v>0</v>
      </c>
      <c r="G62" s="95"/>
      <c r="H62" s="96">
        <f t="shared" si="22"/>
        <v>0</v>
      </c>
      <c r="I62" s="127">
        <v>15</v>
      </c>
      <c r="J62" s="18" t="s">
        <v>6</v>
      </c>
      <c r="K62" s="18" t="s">
        <v>7</v>
      </c>
      <c r="L62" s="8" t="s">
        <v>1</v>
      </c>
      <c r="M62" s="9" t="s">
        <v>2</v>
      </c>
      <c r="N62" s="10" t="s">
        <v>3</v>
      </c>
      <c r="O62" s="7" t="s">
        <v>0</v>
      </c>
      <c r="P62" s="106"/>
      <c r="BA62" s="19">
        <v>57</v>
      </c>
      <c r="BB62" s="20">
        <v>57</v>
      </c>
      <c r="BC62" s="21">
        <f t="shared" si="67"/>
        <v>0</v>
      </c>
      <c r="BD62" s="21">
        <f t="shared" si="28"/>
        <v>0</v>
      </c>
      <c r="BE62" s="102">
        <f t="shared" si="29"/>
        <v>0</v>
      </c>
      <c r="BF62" s="140">
        <f t="shared" si="30"/>
        <v>0</v>
      </c>
    </row>
    <row r="63" spans="1:58" x14ac:dyDescent="0.25">
      <c r="A63" s="91">
        <v>58</v>
      </c>
      <c r="B63" s="92">
        <f t="shared" si="25"/>
        <v>0</v>
      </c>
      <c r="C63" s="93"/>
      <c r="D63" s="94"/>
      <c r="E63" s="88">
        <f>IF(C63&lt;&gt;0,VLOOKUP(C63,General!$A$15:$C$114,2,FALSE),0)</f>
        <v>0</v>
      </c>
      <c r="F63" s="88">
        <f>IF(C63&lt;&gt;0,VLOOKUP(C63,General!$A$15:$C$114,3,FALSE),0)</f>
        <v>0</v>
      </c>
      <c r="G63" s="95"/>
      <c r="H63" s="96">
        <f t="shared" si="22"/>
        <v>0</v>
      </c>
      <c r="I63" s="124"/>
      <c r="J63" s="23">
        <v>15</v>
      </c>
      <c r="K63" s="24">
        <f>O63</f>
        <v>1</v>
      </c>
      <c r="L63" s="25">
        <f t="shared" ref="L63:L64" si="74">VLOOKUP($J63,$A$6:$C$37,2,FALSE)</f>
        <v>0</v>
      </c>
      <c r="M63" s="26">
        <f t="shared" ref="M63:M64" si="75">VLOOKUP($J63,$A$6:$E$37,5,FALSE)</f>
        <v>0</v>
      </c>
      <c r="N63" s="27"/>
      <c r="O63" s="28">
        <v>1</v>
      </c>
      <c r="P63" s="107"/>
      <c r="BA63" s="19">
        <v>58</v>
      </c>
      <c r="BB63" s="20">
        <v>58</v>
      </c>
      <c r="BC63" s="21">
        <f t="shared" si="67"/>
        <v>0</v>
      </c>
      <c r="BD63" s="21">
        <f t="shared" si="28"/>
        <v>0</v>
      </c>
      <c r="BE63" s="102">
        <f t="shared" si="29"/>
        <v>0</v>
      </c>
      <c r="BF63" s="140">
        <f t="shared" si="30"/>
        <v>0</v>
      </c>
    </row>
    <row r="64" spans="1:58" x14ac:dyDescent="0.25">
      <c r="A64" s="91">
        <v>59</v>
      </c>
      <c r="B64" s="92">
        <f t="shared" si="25"/>
        <v>0</v>
      </c>
      <c r="C64" s="93"/>
      <c r="D64" s="94"/>
      <c r="E64" s="88">
        <f>IF(C64&lt;&gt;0,VLOOKUP(C64,General!$A$15:$C$114,2,FALSE),0)</f>
        <v>0</v>
      </c>
      <c r="F64" s="88">
        <f>IF(C64&lt;&gt;0,VLOOKUP(C64,General!$A$15:$C$114,3,FALSE),0)</f>
        <v>0</v>
      </c>
      <c r="G64" s="95"/>
      <c r="H64" s="96">
        <f t="shared" si="22"/>
        <v>0</v>
      </c>
      <c r="I64" s="125"/>
      <c r="J64" s="29">
        <v>18</v>
      </c>
      <c r="K64" s="30">
        <f t="shared" ref="K64" si="76">O64</f>
        <v>2</v>
      </c>
      <c r="L64" s="31">
        <f t="shared" si="74"/>
        <v>0</v>
      </c>
      <c r="M64" s="32">
        <f t="shared" si="75"/>
        <v>0</v>
      </c>
      <c r="N64" s="33"/>
      <c r="O64" s="34">
        <v>2</v>
      </c>
      <c r="P64" s="107"/>
      <c r="BA64" s="19">
        <v>59</v>
      </c>
      <c r="BB64" s="20">
        <v>59</v>
      </c>
      <c r="BC64" s="21">
        <f t="shared" si="67"/>
        <v>0</v>
      </c>
      <c r="BD64" s="21">
        <f t="shared" si="28"/>
        <v>0</v>
      </c>
      <c r="BE64" s="102">
        <f t="shared" si="29"/>
        <v>0</v>
      </c>
      <c r="BF64" s="140">
        <f t="shared" si="30"/>
        <v>0</v>
      </c>
    </row>
    <row r="65" spans="1:58" x14ac:dyDescent="0.25">
      <c r="A65" s="91">
        <v>60</v>
      </c>
      <c r="B65" s="92">
        <f t="shared" si="25"/>
        <v>0</v>
      </c>
      <c r="C65" s="93"/>
      <c r="D65" s="94"/>
      <c r="E65" s="88">
        <f>IF(C65&lt;&gt;0,VLOOKUP(C65,General!$A$15:$C$114,2,FALSE),0)</f>
        <v>0</v>
      </c>
      <c r="F65" s="88">
        <f>IF(C65&lt;&gt;0,VLOOKUP(C65,General!$A$15:$C$114,3,FALSE),0)</f>
        <v>0</v>
      </c>
      <c r="G65" s="95"/>
      <c r="H65" s="96">
        <f t="shared" si="22"/>
        <v>0</v>
      </c>
      <c r="I65" s="126"/>
      <c r="O65" s="6">
        <f>O61+$O$72</f>
        <v>0.45833333333333331</v>
      </c>
      <c r="P65" s="105"/>
      <c r="BA65" s="19">
        <v>60</v>
      </c>
      <c r="BB65" s="20">
        <v>60</v>
      </c>
      <c r="BC65" s="21">
        <f t="shared" si="67"/>
        <v>0</v>
      </c>
      <c r="BD65" s="21">
        <f t="shared" si="28"/>
        <v>0</v>
      </c>
      <c r="BE65" s="102">
        <f t="shared" si="29"/>
        <v>0</v>
      </c>
      <c r="BF65" s="140">
        <f t="shared" si="30"/>
        <v>0</v>
      </c>
    </row>
    <row r="66" spans="1:58" ht="16.5" x14ac:dyDescent="0.25">
      <c r="A66" s="91">
        <v>61</v>
      </c>
      <c r="B66" s="92">
        <f t="shared" si="25"/>
        <v>0</v>
      </c>
      <c r="C66" s="93"/>
      <c r="D66" s="94"/>
      <c r="E66" s="88">
        <f>IF(C66&lt;&gt;0,VLOOKUP(C66,General!$A$15:$C$114,2,FALSE),0)</f>
        <v>0</v>
      </c>
      <c r="F66" s="88">
        <f>IF(C66&lt;&gt;0,VLOOKUP(C66,General!$A$15:$C$114,3,FALSE),0)</f>
        <v>0</v>
      </c>
      <c r="G66" s="95"/>
      <c r="H66" s="96">
        <f t="shared" si="22"/>
        <v>0</v>
      </c>
      <c r="I66" s="127">
        <v>16</v>
      </c>
      <c r="J66" s="18" t="s">
        <v>6</v>
      </c>
      <c r="K66" s="18" t="s">
        <v>7</v>
      </c>
      <c r="L66" s="8" t="s">
        <v>1</v>
      </c>
      <c r="M66" s="9" t="s">
        <v>2</v>
      </c>
      <c r="N66" s="10" t="s">
        <v>3</v>
      </c>
      <c r="O66" s="7" t="s">
        <v>0</v>
      </c>
      <c r="P66" s="106"/>
      <c r="BA66" s="19">
        <v>61</v>
      </c>
      <c r="BB66" s="20">
        <v>61</v>
      </c>
      <c r="BC66" s="21">
        <f t="shared" si="67"/>
        <v>0</v>
      </c>
      <c r="BD66" s="21">
        <f t="shared" si="28"/>
        <v>0</v>
      </c>
      <c r="BE66" s="102">
        <f t="shared" si="29"/>
        <v>0</v>
      </c>
      <c r="BF66" s="140">
        <f t="shared" si="30"/>
        <v>0</v>
      </c>
    </row>
    <row r="67" spans="1:58" x14ac:dyDescent="0.25">
      <c r="A67" s="91">
        <v>62</v>
      </c>
      <c r="B67" s="92">
        <f t="shared" si="25"/>
        <v>0</v>
      </c>
      <c r="C67" s="93"/>
      <c r="D67" s="94"/>
      <c r="E67" s="88">
        <f>IF(C67&lt;&gt;0,VLOOKUP(C67,General!$A$15:$C$114,2,FALSE),0)</f>
        <v>0</v>
      </c>
      <c r="F67" s="88">
        <f>IF(C67&lt;&gt;0,VLOOKUP(C67,General!$A$15:$C$114,3,FALSE),0)</f>
        <v>0</v>
      </c>
      <c r="G67" s="95"/>
      <c r="H67" s="96">
        <f t="shared" si="22"/>
        <v>0</v>
      </c>
      <c r="I67" s="124"/>
      <c r="J67" s="23">
        <v>2</v>
      </c>
      <c r="K67" s="24">
        <f>O67</f>
        <v>1</v>
      </c>
      <c r="L67" s="25">
        <f t="shared" ref="L67:L68" si="77">VLOOKUP($J67,$A$6:$C$37,2,FALSE)</f>
        <v>0</v>
      </c>
      <c r="M67" s="26">
        <f t="shared" ref="M67:M68" si="78">VLOOKUP($J67,$A$6:$E$37,5,FALSE)</f>
        <v>0</v>
      </c>
      <c r="N67" s="27"/>
      <c r="O67" s="28">
        <v>1</v>
      </c>
      <c r="P67" s="107"/>
      <c r="BA67" s="19">
        <v>62</v>
      </c>
      <c r="BB67" s="20">
        <v>62</v>
      </c>
      <c r="BC67" s="21">
        <f t="shared" si="67"/>
        <v>0</v>
      </c>
      <c r="BD67" s="21">
        <f t="shared" si="28"/>
        <v>0</v>
      </c>
      <c r="BE67" s="102">
        <f t="shared" si="29"/>
        <v>0</v>
      </c>
      <c r="BF67" s="140">
        <f t="shared" si="30"/>
        <v>0</v>
      </c>
    </row>
    <row r="68" spans="1:58" x14ac:dyDescent="0.25">
      <c r="A68" s="91">
        <v>63</v>
      </c>
      <c r="B68" s="92">
        <f t="shared" si="25"/>
        <v>0</v>
      </c>
      <c r="C68" s="93"/>
      <c r="D68" s="94"/>
      <c r="E68" s="88">
        <f>IF(C68&lt;&gt;0,VLOOKUP(C68,General!$A$15:$C$114,2,FALSE),0)</f>
        <v>0</v>
      </c>
      <c r="F68" s="88">
        <f>IF(C68&lt;&gt;0,VLOOKUP(C68,General!$A$15:$C$114,3,FALSE),0)</f>
        <v>0</v>
      </c>
      <c r="G68" s="95"/>
      <c r="H68" s="96">
        <f t="shared" si="22"/>
        <v>0</v>
      </c>
      <c r="I68" s="125"/>
      <c r="J68" s="29">
        <v>31</v>
      </c>
      <c r="K68" s="30">
        <f t="shared" ref="K68" si="79">O68</f>
        <v>2</v>
      </c>
      <c r="L68" s="31">
        <f t="shared" si="77"/>
        <v>0</v>
      </c>
      <c r="M68" s="32">
        <f t="shared" si="78"/>
        <v>0</v>
      </c>
      <c r="N68" s="33"/>
      <c r="O68" s="34">
        <v>2</v>
      </c>
      <c r="P68" s="107"/>
      <c r="BA68" s="19">
        <v>63</v>
      </c>
      <c r="BB68" s="20">
        <v>63</v>
      </c>
      <c r="BC68" s="21">
        <f t="shared" si="67"/>
        <v>0</v>
      </c>
      <c r="BD68" s="21">
        <f t="shared" si="28"/>
        <v>0</v>
      </c>
      <c r="BE68" s="102">
        <f t="shared" si="29"/>
        <v>0</v>
      </c>
      <c r="BF68" s="140">
        <f t="shared" si="30"/>
        <v>0</v>
      </c>
    </row>
    <row r="69" spans="1:58" x14ac:dyDescent="0.25">
      <c r="A69" s="91">
        <v>64</v>
      </c>
      <c r="B69" s="92">
        <f t="shared" si="25"/>
        <v>0</v>
      </c>
      <c r="C69" s="93"/>
      <c r="D69" s="94"/>
      <c r="E69" s="88">
        <f>IF(C69&lt;&gt;0,VLOOKUP(C69,General!$A$15:$C$114,2,FALSE),0)</f>
        <v>0</v>
      </c>
      <c r="F69" s="88">
        <f>IF(C69&lt;&gt;0,VLOOKUP(C69,General!$A$15:$C$114,3,FALSE),0)</f>
        <v>0</v>
      </c>
      <c r="G69" s="95"/>
      <c r="H69" s="96">
        <f t="shared" si="22"/>
        <v>0</v>
      </c>
      <c r="I69" s="126"/>
      <c r="N69" s="43"/>
      <c r="BA69" s="19">
        <v>64</v>
      </c>
      <c r="BB69" s="20">
        <v>64</v>
      </c>
      <c r="BC69" s="21">
        <f t="shared" si="67"/>
        <v>0</v>
      </c>
      <c r="BD69" s="21">
        <f t="shared" si="28"/>
        <v>0</v>
      </c>
      <c r="BE69" s="102">
        <f t="shared" si="29"/>
        <v>0</v>
      </c>
      <c r="BF69" s="140">
        <f t="shared" si="30"/>
        <v>0</v>
      </c>
    </row>
    <row r="70" spans="1:58" x14ac:dyDescent="0.25">
      <c r="A70" s="91">
        <v>65</v>
      </c>
      <c r="B70" s="92">
        <f t="shared" si="25"/>
        <v>0</v>
      </c>
      <c r="C70" s="93"/>
      <c r="D70" s="94"/>
      <c r="E70" s="88">
        <f>IF(C70&lt;&gt;0,VLOOKUP(C70,General!$A$15:$C$114,2,FALSE),0)</f>
        <v>0</v>
      </c>
      <c r="F70" s="88">
        <f>IF(C70&lt;&gt;0,VLOOKUP(C70,General!$A$15:$C$114,3,FALSE),0)</f>
        <v>0</v>
      </c>
      <c r="G70" s="95"/>
      <c r="H70" s="96">
        <f t="shared" si="22"/>
        <v>0</v>
      </c>
      <c r="I70" s="126"/>
      <c r="N70" s="43"/>
      <c r="BA70" s="19">
        <v>65</v>
      </c>
      <c r="BB70" s="20">
        <v>65</v>
      </c>
      <c r="BC70" s="21">
        <f t="shared" si="67"/>
        <v>0</v>
      </c>
      <c r="BD70" s="21">
        <f t="shared" si="28"/>
        <v>0</v>
      </c>
      <c r="BE70" s="102">
        <f t="shared" si="29"/>
        <v>0</v>
      </c>
      <c r="BF70" s="140">
        <f t="shared" si="30"/>
        <v>0</v>
      </c>
    </row>
    <row r="71" spans="1:58" x14ac:dyDescent="0.25">
      <c r="A71" s="91">
        <v>66</v>
      </c>
      <c r="B71" s="92">
        <f t="shared" si="25"/>
        <v>0</v>
      </c>
      <c r="C71" s="93"/>
      <c r="D71" s="94"/>
      <c r="E71" s="88">
        <f>IF(C71&lt;&gt;0,VLOOKUP(C71,General!$A$15:$C$114,2,FALSE),0)</f>
        <v>0</v>
      </c>
      <c r="F71" s="88">
        <f>IF(C71&lt;&gt;0,VLOOKUP(C71,General!$A$15:$C$114,3,FALSE),0)</f>
        <v>0</v>
      </c>
      <c r="G71" s="95"/>
      <c r="H71" s="96">
        <f t="shared" si="22"/>
        <v>0</v>
      </c>
      <c r="I71" s="126"/>
      <c r="N71" s="43"/>
      <c r="O71" s="44"/>
      <c r="P71" s="108"/>
      <c r="BA71" s="19">
        <v>66</v>
      </c>
      <c r="BB71" s="20">
        <v>66</v>
      </c>
      <c r="BC71" s="21">
        <f t="shared" si="67"/>
        <v>0</v>
      </c>
      <c r="BD71" s="21">
        <f t="shared" si="28"/>
        <v>0</v>
      </c>
      <c r="BE71" s="102">
        <f t="shared" si="29"/>
        <v>0</v>
      </c>
      <c r="BF71" s="140">
        <f t="shared" si="30"/>
        <v>0</v>
      </c>
    </row>
    <row r="72" spans="1:58" ht="15.75" x14ac:dyDescent="0.25">
      <c r="A72" s="91">
        <v>67</v>
      </c>
      <c r="B72" s="92">
        <f t="shared" si="25"/>
        <v>0</v>
      </c>
      <c r="C72" s="93"/>
      <c r="D72" s="94"/>
      <c r="E72" s="88">
        <f>IF(C72&lt;&gt;0,VLOOKUP(C72,General!$A$15:$C$114,2,FALSE),0)</f>
        <v>0</v>
      </c>
      <c r="F72" s="88">
        <f>IF(C72&lt;&gt;0,VLOOKUP(C72,General!$A$15:$C$114,3,FALSE),0)</f>
        <v>0</v>
      </c>
      <c r="G72" s="95"/>
      <c r="H72" s="96">
        <f t="shared" si="22"/>
        <v>0</v>
      </c>
      <c r="I72" s="126"/>
      <c r="M72" s="45"/>
      <c r="O72" s="46"/>
      <c r="P72" s="109"/>
      <c r="BA72" s="19">
        <v>67</v>
      </c>
      <c r="BB72" s="20">
        <v>67</v>
      </c>
      <c r="BC72" s="21">
        <f t="shared" si="67"/>
        <v>0</v>
      </c>
      <c r="BD72" s="21">
        <f t="shared" si="28"/>
        <v>0</v>
      </c>
      <c r="BE72" s="102">
        <f t="shared" si="29"/>
        <v>0</v>
      </c>
      <c r="BF72" s="140">
        <f t="shared" si="30"/>
        <v>0</v>
      </c>
    </row>
    <row r="73" spans="1:58" ht="15.75" x14ac:dyDescent="0.25">
      <c r="A73" s="91">
        <v>68</v>
      </c>
      <c r="B73" s="92">
        <f t="shared" si="25"/>
        <v>0</v>
      </c>
      <c r="C73" s="93"/>
      <c r="D73" s="94"/>
      <c r="E73" s="88">
        <f>IF(C73&lt;&gt;0,VLOOKUP(C73,General!$A$15:$C$114,2,FALSE),0)</f>
        <v>0</v>
      </c>
      <c r="F73" s="88">
        <f>IF(C73&lt;&gt;0,VLOOKUP(C73,General!$A$15:$C$114,3,FALSE),0)</f>
        <v>0</v>
      </c>
      <c r="G73" s="95"/>
      <c r="H73" s="96">
        <f t="shared" si="22"/>
        <v>0</v>
      </c>
      <c r="I73" s="126"/>
      <c r="M73" s="45"/>
      <c r="O73" s="46"/>
      <c r="P73" s="109"/>
      <c r="BA73" s="19">
        <v>68</v>
      </c>
      <c r="BB73" s="20">
        <v>68</v>
      </c>
      <c r="BC73" s="21">
        <f t="shared" si="67"/>
        <v>0</v>
      </c>
      <c r="BD73" s="21">
        <f t="shared" si="28"/>
        <v>0</v>
      </c>
      <c r="BE73" s="102">
        <f t="shared" si="29"/>
        <v>0</v>
      </c>
      <c r="BF73" s="140">
        <f t="shared" si="30"/>
        <v>0</v>
      </c>
    </row>
    <row r="74" spans="1:58" ht="15.75" x14ac:dyDescent="0.25">
      <c r="A74" s="91">
        <v>69</v>
      </c>
      <c r="B74" s="92">
        <f t="shared" si="25"/>
        <v>0</v>
      </c>
      <c r="C74" s="93"/>
      <c r="D74" s="94"/>
      <c r="E74" s="88">
        <f>IF(C74&lt;&gt;0,VLOOKUP(C74,General!$A$15:$C$114,2,FALSE),0)</f>
        <v>0</v>
      </c>
      <c r="F74" s="88">
        <f>IF(C74&lt;&gt;0,VLOOKUP(C74,General!$A$15:$C$114,3,FALSE),0)</f>
        <v>0</v>
      </c>
      <c r="G74" s="95"/>
      <c r="H74" s="96">
        <f t="shared" si="22"/>
        <v>0</v>
      </c>
      <c r="I74" s="126"/>
      <c r="M74" s="45"/>
      <c r="O74" s="46"/>
      <c r="P74" s="109"/>
      <c r="BA74" s="19">
        <v>69</v>
      </c>
      <c r="BB74" s="20">
        <v>69</v>
      </c>
      <c r="BC74" s="21">
        <f t="shared" si="67"/>
        <v>0</v>
      </c>
      <c r="BD74" s="21">
        <f t="shared" si="28"/>
        <v>0</v>
      </c>
      <c r="BE74" s="102">
        <f t="shared" si="29"/>
        <v>0</v>
      </c>
      <c r="BF74" s="140">
        <f t="shared" si="30"/>
        <v>0</v>
      </c>
    </row>
    <row r="75" spans="1:58" ht="15.75" x14ac:dyDescent="0.25">
      <c r="A75" s="91">
        <v>70</v>
      </c>
      <c r="B75" s="92">
        <f t="shared" si="25"/>
        <v>0</v>
      </c>
      <c r="C75" s="93"/>
      <c r="D75" s="94"/>
      <c r="E75" s="88">
        <f>IF(C75&lt;&gt;0,VLOOKUP(C75,General!$A$15:$C$114,2,FALSE),0)</f>
        <v>0</v>
      </c>
      <c r="F75" s="88">
        <f>IF(C75&lt;&gt;0,VLOOKUP(C75,General!$A$15:$C$114,3,FALSE),0)</f>
        <v>0</v>
      </c>
      <c r="G75" s="95"/>
      <c r="H75" s="96">
        <f t="shared" si="22"/>
        <v>0</v>
      </c>
      <c r="I75" s="126"/>
      <c r="M75" s="45"/>
      <c r="O75" s="46"/>
      <c r="P75" s="109"/>
      <c r="BA75" s="19">
        <v>70</v>
      </c>
      <c r="BB75" s="20">
        <v>70</v>
      </c>
      <c r="BC75" s="21">
        <f t="shared" si="67"/>
        <v>0</v>
      </c>
      <c r="BD75" s="21">
        <f t="shared" si="28"/>
        <v>0</v>
      </c>
      <c r="BE75" s="102">
        <f t="shared" si="29"/>
        <v>0</v>
      </c>
      <c r="BF75" s="140">
        <f t="shared" si="30"/>
        <v>0</v>
      </c>
    </row>
    <row r="76" spans="1:58" ht="15.75" x14ac:dyDescent="0.25">
      <c r="A76" s="91">
        <v>71</v>
      </c>
      <c r="B76" s="92">
        <f t="shared" si="25"/>
        <v>0</v>
      </c>
      <c r="C76" s="93"/>
      <c r="D76" s="94"/>
      <c r="E76" s="88">
        <f>IF(C76&lt;&gt;0,VLOOKUP(C76,General!$A$15:$C$114,2,FALSE),0)</f>
        <v>0</v>
      </c>
      <c r="F76" s="88">
        <f>IF(C76&lt;&gt;0,VLOOKUP(C76,General!$A$15:$C$114,3,FALSE),0)</f>
        <v>0</v>
      </c>
      <c r="G76" s="95"/>
      <c r="H76" s="96">
        <f t="shared" si="22"/>
        <v>0</v>
      </c>
      <c r="I76" s="126"/>
      <c r="M76" s="45"/>
      <c r="O76" s="46"/>
      <c r="P76" s="109"/>
      <c r="BA76" s="19">
        <v>71</v>
      </c>
      <c r="BB76" s="20">
        <v>71</v>
      </c>
      <c r="BC76" s="21">
        <f t="shared" si="67"/>
        <v>0</v>
      </c>
      <c r="BD76" s="21">
        <f t="shared" si="28"/>
        <v>0</v>
      </c>
      <c r="BE76" s="102">
        <f t="shared" si="29"/>
        <v>0</v>
      </c>
      <c r="BF76" s="140">
        <f t="shared" si="30"/>
        <v>0</v>
      </c>
    </row>
    <row r="77" spans="1:58" x14ac:dyDescent="0.25">
      <c r="A77" s="91">
        <v>72</v>
      </c>
      <c r="B77" s="92">
        <f t="shared" si="25"/>
        <v>0</v>
      </c>
      <c r="C77" s="93"/>
      <c r="D77" s="94"/>
      <c r="E77" s="88">
        <f>IF(C77&lt;&gt;0,VLOOKUP(C77,General!$A$15:$C$114,2,FALSE),0)</f>
        <v>0</v>
      </c>
      <c r="F77" s="88">
        <f>IF(C77&lt;&gt;0,VLOOKUP(C77,General!$A$15:$C$114,3,FALSE),0)</f>
        <v>0</v>
      </c>
      <c r="G77" s="95"/>
      <c r="H77" s="96">
        <f t="shared" si="22"/>
        <v>0</v>
      </c>
      <c r="I77" s="126"/>
      <c r="BA77" s="19">
        <v>72</v>
      </c>
      <c r="BB77" s="20">
        <v>72</v>
      </c>
      <c r="BC77" s="21">
        <f t="shared" si="67"/>
        <v>0</v>
      </c>
      <c r="BD77" s="21">
        <f t="shared" si="28"/>
        <v>0</v>
      </c>
      <c r="BE77" s="102">
        <f t="shared" si="29"/>
        <v>0</v>
      </c>
      <c r="BF77" s="140">
        <f t="shared" si="30"/>
        <v>0</v>
      </c>
    </row>
    <row r="78" spans="1:58" x14ac:dyDescent="0.25">
      <c r="A78" s="91">
        <v>73</v>
      </c>
      <c r="B78" s="92">
        <f t="shared" si="25"/>
        <v>0</v>
      </c>
      <c r="C78" s="93"/>
      <c r="D78" s="94"/>
      <c r="E78" s="88">
        <f>IF(C78&lt;&gt;0,VLOOKUP(C78,General!$A$15:$C$114,2,FALSE),0)</f>
        <v>0</v>
      </c>
      <c r="F78" s="88">
        <f>IF(C78&lt;&gt;0,VLOOKUP(C78,General!$A$15:$C$114,3,FALSE),0)</f>
        <v>0</v>
      </c>
      <c r="G78" s="95"/>
      <c r="H78" s="96">
        <f t="shared" si="22"/>
        <v>0</v>
      </c>
      <c r="I78" s="126"/>
      <c r="BA78" s="19">
        <v>73</v>
      </c>
      <c r="BB78" s="20">
        <v>73</v>
      </c>
      <c r="BC78" s="21">
        <f t="shared" si="67"/>
        <v>0</v>
      </c>
      <c r="BD78" s="21">
        <f t="shared" si="28"/>
        <v>0</v>
      </c>
      <c r="BE78" s="102">
        <f t="shared" si="29"/>
        <v>0</v>
      </c>
      <c r="BF78" s="140">
        <f t="shared" si="30"/>
        <v>0</v>
      </c>
    </row>
    <row r="79" spans="1:58" x14ac:dyDescent="0.25">
      <c r="A79" s="91">
        <v>74</v>
      </c>
      <c r="B79" s="92">
        <f t="shared" si="25"/>
        <v>0</v>
      </c>
      <c r="C79" s="93"/>
      <c r="D79" s="94"/>
      <c r="E79" s="88">
        <f>IF(C79&lt;&gt;0,VLOOKUP(C79,General!$A$15:$C$114,2,FALSE),0)</f>
        <v>0</v>
      </c>
      <c r="F79" s="88">
        <f>IF(C79&lt;&gt;0,VLOOKUP(C79,General!$A$15:$C$114,3,FALSE),0)</f>
        <v>0</v>
      </c>
      <c r="G79" s="95"/>
      <c r="H79" s="96">
        <f t="shared" si="22"/>
        <v>0</v>
      </c>
      <c r="I79" s="126"/>
      <c r="BA79" s="19">
        <v>74</v>
      </c>
      <c r="BB79" s="20">
        <v>74</v>
      </c>
      <c r="BC79" s="21">
        <f t="shared" si="67"/>
        <v>0</v>
      </c>
      <c r="BD79" s="21">
        <f t="shared" si="28"/>
        <v>0</v>
      </c>
      <c r="BE79" s="102">
        <f t="shared" si="29"/>
        <v>0</v>
      </c>
      <c r="BF79" s="140">
        <f t="shared" si="30"/>
        <v>0</v>
      </c>
    </row>
    <row r="80" spans="1:58" x14ac:dyDescent="0.25">
      <c r="A80" s="91">
        <v>75</v>
      </c>
      <c r="B80" s="92">
        <f t="shared" si="25"/>
        <v>0</v>
      </c>
      <c r="C80" s="93"/>
      <c r="D80" s="94"/>
      <c r="E80" s="88">
        <f>IF(C80&lt;&gt;0,VLOOKUP(C80,General!$A$15:$C$114,2,FALSE),0)</f>
        <v>0</v>
      </c>
      <c r="F80" s="88">
        <f>IF(C80&lt;&gt;0,VLOOKUP(C80,General!$A$15:$C$114,3,FALSE),0)</f>
        <v>0</v>
      </c>
      <c r="G80" s="95"/>
      <c r="H80" s="96">
        <f t="shared" si="22"/>
        <v>0</v>
      </c>
      <c r="I80" s="126"/>
      <c r="BA80" s="19">
        <v>75</v>
      </c>
      <c r="BB80" s="20">
        <v>75</v>
      </c>
      <c r="BC80" s="21">
        <f t="shared" si="67"/>
        <v>0</v>
      </c>
      <c r="BD80" s="21">
        <f t="shared" si="28"/>
        <v>0</v>
      </c>
      <c r="BE80" s="102">
        <f t="shared" si="29"/>
        <v>0</v>
      </c>
      <c r="BF80" s="140">
        <f t="shared" si="30"/>
        <v>0</v>
      </c>
    </row>
    <row r="81" spans="1:58" x14ac:dyDescent="0.25">
      <c r="A81" s="91">
        <v>76</v>
      </c>
      <c r="B81" s="92">
        <f t="shared" si="25"/>
        <v>0</v>
      </c>
      <c r="C81" s="93"/>
      <c r="D81" s="94"/>
      <c r="E81" s="88">
        <f>IF(C81&lt;&gt;0,VLOOKUP(C81,General!$A$15:$C$114,2,FALSE),0)</f>
        <v>0</v>
      </c>
      <c r="F81" s="88">
        <f>IF(C81&lt;&gt;0,VLOOKUP(C81,General!$A$15:$C$114,3,FALSE),0)</f>
        <v>0</v>
      </c>
      <c r="G81" s="95"/>
      <c r="H81" s="96">
        <f t="shared" si="22"/>
        <v>0</v>
      </c>
      <c r="I81" s="126"/>
      <c r="BA81" s="19">
        <v>76</v>
      </c>
      <c r="BB81" s="20">
        <v>76</v>
      </c>
      <c r="BC81" s="21">
        <f t="shared" si="67"/>
        <v>0</v>
      </c>
      <c r="BD81" s="21">
        <f t="shared" si="28"/>
        <v>0</v>
      </c>
      <c r="BE81" s="102">
        <f t="shared" si="29"/>
        <v>0</v>
      </c>
      <c r="BF81" s="140">
        <f t="shared" si="30"/>
        <v>0</v>
      </c>
    </row>
    <row r="82" spans="1:58" x14ac:dyDescent="0.25">
      <c r="A82" s="91">
        <v>77</v>
      </c>
      <c r="B82" s="92">
        <f t="shared" si="25"/>
        <v>0</v>
      </c>
      <c r="C82" s="93"/>
      <c r="D82" s="94"/>
      <c r="E82" s="88">
        <f>IF(C82&lt;&gt;0,VLOOKUP(C82,General!$A$15:$C$114,2,FALSE),0)</f>
        <v>0</v>
      </c>
      <c r="F82" s="88">
        <f>IF(C82&lt;&gt;0,VLOOKUP(C82,General!$A$15:$C$114,3,FALSE),0)</f>
        <v>0</v>
      </c>
      <c r="G82" s="95"/>
      <c r="H82" s="96">
        <f t="shared" si="22"/>
        <v>0</v>
      </c>
      <c r="I82" s="126"/>
      <c r="BA82" s="19">
        <v>77</v>
      </c>
      <c r="BB82" s="20">
        <v>77</v>
      </c>
      <c r="BC82" s="21">
        <f t="shared" si="67"/>
        <v>0</v>
      </c>
      <c r="BD82" s="21">
        <f t="shared" si="28"/>
        <v>0</v>
      </c>
      <c r="BE82" s="102">
        <f t="shared" si="29"/>
        <v>0</v>
      </c>
      <c r="BF82" s="140">
        <f t="shared" si="30"/>
        <v>0</v>
      </c>
    </row>
    <row r="83" spans="1:58" x14ac:dyDescent="0.25">
      <c r="A83" s="91">
        <v>78</v>
      </c>
      <c r="B83" s="92">
        <f t="shared" si="25"/>
        <v>0</v>
      </c>
      <c r="C83" s="93"/>
      <c r="D83" s="94"/>
      <c r="E83" s="88">
        <f>IF(C83&lt;&gt;0,VLOOKUP(C83,General!$A$15:$C$114,2,FALSE),0)</f>
        <v>0</v>
      </c>
      <c r="F83" s="88">
        <f>IF(C83&lt;&gt;0,VLOOKUP(C83,General!$A$15:$C$114,3,FALSE),0)</f>
        <v>0</v>
      </c>
      <c r="G83" s="95"/>
      <c r="H83" s="96">
        <f t="shared" si="22"/>
        <v>0</v>
      </c>
      <c r="I83" s="126"/>
      <c r="BA83" s="19">
        <v>78</v>
      </c>
      <c r="BB83" s="20">
        <v>78</v>
      </c>
      <c r="BC83" s="21">
        <f t="shared" si="67"/>
        <v>0</v>
      </c>
      <c r="BD83" s="21">
        <f t="shared" si="28"/>
        <v>0</v>
      </c>
      <c r="BE83" s="102">
        <f t="shared" si="29"/>
        <v>0</v>
      </c>
      <c r="BF83" s="140">
        <f t="shared" si="30"/>
        <v>0</v>
      </c>
    </row>
    <row r="84" spans="1:58" x14ac:dyDescent="0.25">
      <c r="A84" s="91">
        <v>79</v>
      </c>
      <c r="B84" s="92">
        <f t="shared" si="25"/>
        <v>0</v>
      </c>
      <c r="C84" s="93"/>
      <c r="D84" s="94"/>
      <c r="E84" s="88">
        <f>IF(C84&lt;&gt;0,VLOOKUP(C84,General!$A$15:$C$114,2,FALSE),0)</f>
        <v>0</v>
      </c>
      <c r="F84" s="88">
        <f>IF(C84&lt;&gt;0,VLOOKUP(C84,General!$A$15:$C$114,3,FALSE),0)</f>
        <v>0</v>
      </c>
      <c r="G84" s="95"/>
      <c r="H84" s="96">
        <f t="shared" si="22"/>
        <v>0</v>
      </c>
      <c r="I84" s="126"/>
      <c r="BA84" s="19">
        <v>79</v>
      </c>
      <c r="BB84" s="20">
        <v>79</v>
      </c>
      <c r="BC84" s="21">
        <f t="shared" si="67"/>
        <v>0</v>
      </c>
      <c r="BD84" s="21">
        <f t="shared" si="28"/>
        <v>0</v>
      </c>
      <c r="BE84" s="102">
        <f t="shared" si="29"/>
        <v>0</v>
      </c>
      <c r="BF84" s="140">
        <f t="shared" si="30"/>
        <v>0</v>
      </c>
    </row>
    <row r="85" spans="1:58" x14ac:dyDescent="0.25">
      <c r="A85" s="91">
        <v>80</v>
      </c>
      <c r="B85" s="92">
        <f t="shared" si="25"/>
        <v>0</v>
      </c>
      <c r="C85" s="93"/>
      <c r="D85" s="94"/>
      <c r="E85" s="88">
        <f>IF(C85&lt;&gt;0,VLOOKUP(C85,General!$A$15:$C$114,2,FALSE),0)</f>
        <v>0</v>
      </c>
      <c r="F85" s="88">
        <f>IF(C85&lt;&gt;0,VLOOKUP(C85,General!$A$15:$C$114,3,FALSE),0)</f>
        <v>0</v>
      </c>
      <c r="G85" s="95"/>
      <c r="H85" s="96">
        <f t="shared" ref="H85:H105" si="80">IF(G85&gt;0,G85-G$6,0)</f>
        <v>0</v>
      </c>
      <c r="I85" s="126"/>
      <c r="BA85" s="19">
        <v>80</v>
      </c>
      <c r="BB85" s="20">
        <v>80</v>
      </c>
      <c r="BC85" s="21">
        <f t="shared" si="67"/>
        <v>0</v>
      </c>
      <c r="BD85" s="21">
        <f t="shared" si="28"/>
        <v>0</v>
      </c>
      <c r="BE85" s="102">
        <f t="shared" si="29"/>
        <v>0</v>
      </c>
      <c r="BF85" s="140">
        <f t="shared" si="30"/>
        <v>0</v>
      </c>
    </row>
    <row r="86" spans="1:58" x14ac:dyDescent="0.25">
      <c r="A86" s="91">
        <v>81</v>
      </c>
      <c r="B86" s="92">
        <f t="shared" si="25"/>
        <v>0</v>
      </c>
      <c r="C86" s="93"/>
      <c r="D86" s="94"/>
      <c r="E86" s="88">
        <f>IF(C86&lt;&gt;0,VLOOKUP(C86,General!$A$15:$C$114,2,FALSE),0)</f>
        <v>0</v>
      </c>
      <c r="F86" s="88">
        <f>IF(C86&lt;&gt;0,VLOOKUP(C86,General!$A$15:$C$114,3,FALSE),0)</f>
        <v>0</v>
      </c>
      <c r="G86" s="95"/>
      <c r="H86" s="96">
        <f t="shared" si="80"/>
        <v>0</v>
      </c>
      <c r="I86" s="126"/>
      <c r="BA86" s="19">
        <v>81</v>
      </c>
      <c r="BB86" s="20">
        <v>81</v>
      </c>
      <c r="BC86" s="21">
        <f t="shared" si="67"/>
        <v>0</v>
      </c>
      <c r="BD86" s="21">
        <f t="shared" si="28"/>
        <v>0</v>
      </c>
      <c r="BE86" s="102">
        <f t="shared" si="29"/>
        <v>0</v>
      </c>
      <c r="BF86" s="140">
        <f t="shared" si="30"/>
        <v>0</v>
      </c>
    </row>
    <row r="87" spans="1:58" x14ac:dyDescent="0.25">
      <c r="A87" s="91">
        <v>82</v>
      </c>
      <c r="B87" s="92">
        <f t="shared" ref="B87:B105" si="81">C87</f>
        <v>0</v>
      </c>
      <c r="C87" s="93"/>
      <c r="D87" s="94"/>
      <c r="E87" s="88">
        <f>IF(C87&lt;&gt;0,VLOOKUP(C87,General!$A$15:$C$114,2,FALSE),0)</f>
        <v>0</v>
      </c>
      <c r="F87" s="88">
        <f>IF(C87&lt;&gt;0,VLOOKUP(C87,General!$A$15:$C$114,3,FALSE),0)</f>
        <v>0</v>
      </c>
      <c r="G87" s="95"/>
      <c r="H87" s="96">
        <f t="shared" si="80"/>
        <v>0</v>
      </c>
      <c r="I87" s="126"/>
      <c r="BA87" s="19">
        <v>82</v>
      </c>
      <c r="BB87" s="20">
        <v>82</v>
      </c>
      <c r="BC87" s="21">
        <f t="shared" si="67"/>
        <v>0</v>
      </c>
      <c r="BD87" s="21">
        <f t="shared" ref="BD87:BD105" si="82">E87</f>
        <v>0</v>
      </c>
      <c r="BE87" s="102">
        <f t="shared" ref="BE87:BE105" si="83">F87</f>
        <v>0</v>
      </c>
      <c r="BF87" s="140">
        <f t="shared" ref="BF87:BF105" si="84">G87</f>
        <v>0</v>
      </c>
    </row>
    <row r="88" spans="1:58" x14ac:dyDescent="0.25">
      <c r="A88" s="91">
        <v>83</v>
      </c>
      <c r="B88" s="92">
        <f t="shared" si="81"/>
        <v>0</v>
      </c>
      <c r="C88" s="93"/>
      <c r="D88" s="94"/>
      <c r="E88" s="88">
        <f>IF(C88&lt;&gt;0,VLOOKUP(C88,General!$A$15:$C$114,2,FALSE),0)</f>
        <v>0</v>
      </c>
      <c r="F88" s="88">
        <f>IF(C88&lt;&gt;0,VLOOKUP(C88,General!$A$15:$C$114,3,FALSE),0)</f>
        <v>0</v>
      </c>
      <c r="G88" s="95"/>
      <c r="H88" s="96">
        <f t="shared" si="80"/>
        <v>0</v>
      </c>
      <c r="I88" s="126"/>
      <c r="BA88" s="19">
        <v>83</v>
      </c>
      <c r="BB88" s="20">
        <v>83</v>
      </c>
      <c r="BC88" s="21">
        <f t="shared" si="67"/>
        <v>0</v>
      </c>
      <c r="BD88" s="21">
        <f t="shared" si="82"/>
        <v>0</v>
      </c>
      <c r="BE88" s="102">
        <f t="shared" si="83"/>
        <v>0</v>
      </c>
      <c r="BF88" s="140">
        <f t="shared" si="84"/>
        <v>0</v>
      </c>
    </row>
    <row r="89" spans="1:58" x14ac:dyDescent="0.25">
      <c r="A89" s="91">
        <v>84</v>
      </c>
      <c r="B89" s="92">
        <f t="shared" si="81"/>
        <v>0</v>
      </c>
      <c r="C89" s="93"/>
      <c r="D89" s="94"/>
      <c r="E89" s="88">
        <f>IF(C89&lt;&gt;0,VLOOKUP(C89,General!$A$15:$C$114,2,FALSE),0)</f>
        <v>0</v>
      </c>
      <c r="F89" s="88">
        <f>IF(C89&lt;&gt;0,VLOOKUP(C89,General!$A$15:$C$114,3,FALSE),0)</f>
        <v>0</v>
      </c>
      <c r="G89" s="95"/>
      <c r="H89" s="96">
        <f t="shared" si="80"/>
        <v>0</v>
      </c>
      <c r="I89" s="126"/>
      <c r="BA89" s="19">
        <v>84</v>
      </c>
      <c r="BB89" s="20"/>
      <c r="BC89" s="42">
        <f t="shared" ref="BC89:BC105" si="85">IF(B89&gt;0,B89,0)</f>
        <v>0</v>
      </c>
      <c r="BD89" s="21">
        <f t="shared" si="82"/>
        <v>0</v>
      </c>
      <c r="BE89" s="102">
        <f t="shared" si="83"/>
        <v>0</v>
      </c>
      <c r="BF89" s="140">
        <f t="shared" si="84"/>
        <v>0</v>
      </c>
    </row>
    <row r="90" spans="1:58" x14ac:dyDescent="0.25">
      <c r="A90" s="91">
        <v>85</v>
      </c>
      <c r="B90" s="92">
        <f t="shared" si="81"/>
        <v>0</v>
      </c>
      <c r="C90" s="93"/>
      <c r="D90" s="94"/>
      <c r="E90" s="88">
        <f>IF(C90&lt;&gt;0,VLOOKUP(C90,General!$A$15:$C$114,2,FALSE),0)</f>
        <v>0</v>
      </c>
      <c r="F90" s="88">
        <f>IF(C90&lt;&gt;0,VLOOKUP(C90,General!$A$15:$C$114,3,FALSE),0)</f>
        <v>0</v>
      </c>
      <c r="G90" s="95"/>
      <c r="H90" s="96">
        <f t="shared" si="80"/>
        <v>0</v>
      </c>
      <c r="I90" s="126"/>
      <c r="BA90" s="19">
        <v>85</v>
      </c>
      <c r="BB90" s="20"/>
      <c r="BC90" s="42">
        <f t="shared" si="85"/>
        <v>0</v>
      </c>
      <c r="BD90" s="21">
        <f t="shared" si="82"/>
        <v>0</v>
      </c>
      <c r="BE90" s="102">
        <f t="shared" si="83"/>
        <v>0</v>
      </c>
      <c r="BF90" s="140">
        <f t="shared" si="84"/>
        <v>0</v>
      </c>
    </row>
    <row r="91" spans="1:58" x14ac:dyDescent="0.25">
      <c r="A91" s="91">
        <v>86</v>
      </c>
      <c r="B91" s="92">
        <f t="shared" si="81"/>
        <v>0</v>
      </c>
      <c r="C91" s="93"/>
      <c r="D91" s="94"/>
      <c r="E91" s="88">
        <f>IF(C91&lt;&gt;0,VLOOKUP(C91,General!$A$15:$C$114,2,FALSE),0)</f>
        <v>0</v>
      </c>
      <c r="F91" s="88">
        <f>IF(C91&lt;&gt;0,VLOOKUP(C91,General!$A$15:$C$114,3,FALSE),0)</f>
        <v>0</v>
      </c>
      <c r="G91" s="95"/>
      <c r="H91" s="96">
        <f t="shared" si="80"/>
        <v>0</v>
      </c>
      <c r="I91" s="126"/>
      <c r="BA91" s="19">
        <v>86</v>
      </c>
      <c r="BB91" s="20"/>
      <c r="BC91" s="42">
        <f t="shared" si="85"/>
        <v>0</v>
      </c>
      <c r="BD91" s="21">
        <f t="shared" si="82"/>
        <v>0</v>
      </c>
      <c r="BE91" s="102">
        <f t="shared" si="83"/>
        <v>0</v>
      </c>
      <c r="BF91" s="140">
        <f t="shared" si="84"/>
        <v>0</v>
      </c>
    </row>
    <row r="92" spans="1:58" x14ac:dyDescent="0.25">
      <c r="A92" s="91">
        <v>87</v>
      </c>
      <c r="B92" s="92">
        <f t="shared" si="81"/>
        <v>0</v>
      </c>
      <c r="C92" s="93"/>
      <c r="D92" s="94"/>
      <c r="E92" s="88">
        <f>IF(C92&lt;&gt;0,VLOOKUP(C92,General!$A$15:$C$114,2,FALSE),0)</f>
        <v>0</v>
      </c>
      <c r="F92" s="88">
        <f>IF(C92&lt;&gt;0,VLOOKUP(C92,General!$A$15:$C$114,3,FALSE),0)</f>
        <v>0</v>
      </c>
      <c r="G92" s="95"/>
      <c r="H92" s="96">
        <f t="shared" si="80"/>
        <v>0</v>
      </c>
      <c r="I92" s="126"/>
      <c r="BA92" s="19">
        <v>87</v>
      </c>
      <c r="BB92" s="20"/>
      <c r="BC92" s="42">
        <f t="shared" si="85"/>
        <v>0</v>
      </c>
      <c r="BD92" s="21">
        <f t="shared" si="82"/>
        <v>0</v>
      </c>
      <c r="BE92" s="102">
        <f t="shared" si="83"/>
        <v>0</v>
      </c>
      <c r="BF92" s="140">
        <f t="shared" si="84"/>
        <v>0</v>
      </c>
    </row>
    <row r="93" spans="1:58" x14ac:dyDescent="0.25">
      <c r="A93" s="91">
        <v>88</v>
      </c>
      <c r="B93" s="92">
        <f t="shared" si="81"/>
        <v>0</v>
      </c>
      <c r="C93" s="93"/>
      <c r="D93" s="94"/>
      <c r="E93" s="88">
        <f>IF(C93&lt;&gt;0,VLOOKUP(C93,General!$A$15:$C$114,2,FALSE),0)</f>
        <v>0</v>
      </c>
      <c r="F93" s="88">
        <f>IF(C93&lt;&gt;0,VLOOKUP(C93,General!$A$15:$C$114,3,FALSE),0)</f>
        <v>0</v>
      </c>
      <c r="G93" s="95"/>
      <c r="H93" s="96">
        <f t="shared" si="80"/>
        <v>0</v>
      </c>
      <c r="I93" s="126"/>
      <c r="BA93" s="19">
        <v>88</v>
      </c>
      <c r="BB93" s="20"/>
      <c r="BC93" s="42">
        <f t="shared" si="85"/>
        <v>0</v>
      </c>
      <c r="BD93" s="21">
        <f t="shared" si="82"/>
        <v>0</v>
      </c>
      <c r="BE93" s="102">
        <f t="shared" si="83"/>
        <v>0</v>
      </c>
      <c r="BF93" s="140">
        <f t="shared" si="84"/>
        <v>0</v>
      </c>
    </row>
    <row r="94" spans="1:58" x14ac:dyDescent="0.25">
      <c r="A94" s="91">
        <v>89</v>
      </c>
      <c r="B94" s="92">
        <f t="shared" si="81"/>
        <v>0</v>
      </c>
      <c r="C94" s="93"/>
      <c r="D94" s="94"/>
      <c r="E94" s="88">
        <f>IF(C94&lt;&gt;0,VLOOKUP(C94,General!$A$15:$C$114,2,FALSE),0)</f>
        <v>0</v>
      </c>
      <c r="F94" s="88">
        <f>IF(C94&lt;&gt;0,VLOOKUP(C94,General!$A$15:$C$114,3,FALSE),0)</f>
        <v>0</v>
      </c>
      <c r="G94" s="95"/>
      <c r="H94" s="96">
        <f t="shared" si="80"/>
        <v>0</v>
      </c>
      <c r="I94" s="126"/>
      <c r="BA94" s="19">
        <v>89</v>
      </c>
      <c r="BB94" s="20"/>
      <c r="BC94" s="42">
        <f t="shared" si="85"/>
        <v>0</v>
      </c>
      <c r="BD94" s="21">
        <f t="shared" si="82"/>
        <v>0</v>
      </c>
      <c r="BE94" s="102">
        <f t="shared" si="83"/>
        <v>0</v>
      </c>
      <c r="BF94" s="140">
        <f t="shared" si="84"/>
        <v>0</v>
      </c>
    </row>
    <row r="95" spans="1:58" x14ac:dyDescent="0.25">
      <c r="A95" s="91">
        <v>90</v>
      </c>
      <c r="B95" s="92">
        <f t="shared" si="81"/>
        <v>0</v>
      </c>
      <c r="C95" s="93"/>
      <c r="D95" s="94"/>
      <c r="E95" s="88">
        <f>IF(C95&lt;&gt;0,VLOOKUP(C95,General!$A$15:$C$114,2,FALSE),0)</f>
        <v>0</v>
      </c>
      <c r="F95" s="88">
        <f>IF(C95&lt;&gt;0,VLOOKUP(C95,General!$A$15:$C$114,3,FALSE),0)</f>
        <v>0</v>
      </c>
      <c r="G95" s="95"/>
      <c r="H95" s="96">
        <f t="shared" si="80"/>
        <v>0</v>
      </c>
      <c r="I95" s="126"/>
      <c r="BA95" s="19">
        <v>90</v>
      </c>
      <c r="BB95" s="20"/>
      <c r="BC95" s="42">
        <f t="shared" si="85"/>
        <v>0</v>
      </c>
      <c r="BD95" s="21">
        <f t="shared" si="82"/>
        <v>0</v>
      </c>
      <c r="BE95" s="102">
        <f t="shared" si="83"/>
        <v>0</v>
      </c>
      <c r="BF95" s="140">
        <f t="shared" si="84"/>
        <v>0</v>
      </c>
    </row>
    <row r="96" spans="1:58" x14ac:dyDescent="0.25">
      <c r="A96" s="91">
        <v>91</v>
      </c>
      <c r="B96" s="92">
        <f t="shared" si="81"/>
        <v>0</v>
      </c>
      <c r="C96" s="93"/>
      <c r="D96" s="94"/>
      <c r="E96" s="88">
        <f>IF(C96&lt;&gt;0,VLOOKUP(C96,General!$A$15:$C$114,2,FALSE),0)</f>
        <v>0</v>
      </c>
      <c r="F96" s="88">
        <f>IF(C96&lt;&gt;0,VLOOKUP(C96,General!$A$15:$C$114,3,FALSE),0)</f>
        <v>0</v>
      </c>
      <c r="G96" s="95"/>
      <c r="H96" s="96">
        <f t="shared" si="80"/>
        <v>0</v>
      </c>
      <c r="I96" s="126"/>
      <c r="BA96" s="19">
        <v>91</v>
      </c>
      <c r="BB96" s="20"/>
      <c r="BC96" s="42">
        <f t="shared" si="85"/>
        <v>0</v>
      </c>
      <c r="BD96" s="21">
        <f t="shared" si="82"/>
        <v>0</v>
      </c>
      <c r="BE96" s="102">
        <f t="shared" si="83"/>
        <v>0</v>
      </c>
      <c r="BF96" s="140">
        <f t="shared" si="84"/>
        <v>0</v>
      </c>
    </row>
    <row r="97" spans="1:58" x14ac:dyDescent="0.25">
      <c r="A97" s="91">
        <v>92</v>
      </c>
      <c r="B97" s="92">
        <f t="shared" si="81"/>
        <v>0</v>
      </c>
      <c r="C97" s="93"/>
      <c r="D97" s="94"/>
      <c r="E97" s="88">
        <f>IF(C97&lt;&gt;0,VLOOKUP(C97,General!$A$15:$C$114,2,FALSE),0)</f>
        <v>0</v>
      </c>
      <c r="F97" s="88">
        <f>IF(C97&lt;&gt;0,VLOOKUP(C97,General!$A$15:$C$114,3,FALSE),0)</f>
        <v>0</v>
      </c>
      <c r="G97" s="95"/>
      <c r="H97" s="96">
        <f t="shared" si="80"/>
        <v>0</v>
      </c>
      <c r="I97" s="126"/>
      <c r="BA97" s="19">
        <v>92</v>
      </c>
      <c r="BB97" s="20"/>
      <c r="BC97" s="42">
        <f t="shared" si="85"/>
        <v>0</v>
      </c>
      <c r="BD97" s="21">
        <f t="shared" si="82"/>
        <v>0</v>
      </c>
      <c r="BE97" s="102">
        <f t="shared" si="83"/>
        <v>0</v>
      </c>
      <c r="BF97" s="140">
        <f t="shared" si="84"/>
        <v>0</v>
      </c>
    </row>
    <row r="98" spans="1:58" x14ac:dyDescent="0.25">
      <c r="A98" s="91">
        <v>93</v>
      </c>
      <c r="B98" s="92">
        <f t="shared" si="81"/>
        <v>0</v>
      </c>
      <c r="C98" s="93"/>
      <c r="D98" s="94"/>
      <c r="E98" s="88">
        <f>IF(C98&lt;&gt;0,VLOOKUP(C98,General!$A$15:$C$114,2,FALSE),0)</f>
        <v>0</v>
      </c>
      <c r="F98" s="88">
        <f>IF(C98&lt;&gt;0,VLOOKUP(C98,General!$A$15:$C$114,3,FALSE),0)</f>
        <v>0</v>
      </c>
      <c r="G98" s="95"/>
      <c r="H98" s="96">
        <f t="shared" si="80"/>
        <v>0</v>
      </c>
      <c r="I98" s="126"/>
      <c r="BA98" s="19">
        <v>93</v>
      </c>
      <c r="BB98" s="20"/>
      <c r="BC98" s="42">
        <f t="shared" si="85"/>
        <v>0</v>
      </c>
      <c r="BD98" s="21">
        <f t="shared" si="82"/>
        <v>0</v>
      </c>
      <c r="BE98" s="102">
        <f t="shared" si="83"/>
        <v>0</v>
      </c>
      <c r="BF98" s="140">
        <f t="shared" si="84"/>
        <v>0</v>
      </c>
    </row>
    <row r="99" spans="1:58" x14ac:dyDescent="0.25">
      <c r="A99" s="91">
        <v>94</v>
      </c>
      <c r="B99" s="92">
        <f t="shared" si="81"/>
        <v>0</v>
      </c>
      <c r="C99" s="93"/>
      <c r="D99" s="94"/>
      <c r="E99" s="88">
        <f>IF(C99&lt;&gt;0,VLOOKUP(C99,General!$A$15:$C$114,2,FALSE),0)</f>
        <v>0</v>
      </c>
      <c r="F99" s="88">
        <f>IF(C99&lt;&gt;0,VLOOKUP(C99,General!$A$15:$C$114,3,FALSE),0)</f>
        <v>0</v>
      </c>
      <c r="G99" s="95"/>
      <c r="H99" s="96">
        <f t="shared" si="80"/>
        <v>0</v>
      </c>
      <c r="I99" s="126"/>
      <c r="BA99" s="19">
        <v>94</v>
      </c>
      <c r="BB99" s="20"/>
      <c r="BC99" s="42">
        <f t="shared" si="85"/>
        <v>0</v>
      </c>
      <c r="BD99" s="21">
        <f t="shared" si="82"/>
        <v>0</v>
      </c>
      <c r="BE99" s="102">
        <f t="shared" si="83"/>
        <v>0</v>
      </c>
      <c r="BF99" s="140">
        <f t="shared" si="84"/>
        <v>0</v>
      </c>
    </row>
    <row r="100" spans="1:58" x14ac:dyDescent="0.25">
      <c r="A100" s="91">
        <v>95</v>
      </c>
      <c r="B100" s="92">
        <f t="shared" si="81"/>
        <v>0</v>
      </c>
      <c r="C100" s="93"/>
      <c r="D100" s="94"/>
      <c r="E100" s="88">
        <f>IF(C100&lt;&gt;0,VLOOKUP(C100,General!$A$15:$C$114,2,FALSE),0)</f>
        <v>0</v>
      </c>
      <c r="F100" s="88">
        <f>IF(C100&lt;&gt;0,VLOOKUP(C100,General!$A$15:$C$114,3,FALSE),0)</f>
        <v>0</v>
      </c>
      <c r="G100" s="95"/>
      <c r="H100" s="96">
        <f t="shared" si="80"/>
        <v>0</v>
      </c>
      <c r="I100" s="126"/>
      <c r="BA100" s="19">
        <v>95</v>
      </c>
      <c r="BB100" s="20"/>
      <c r="BC100" s="42">
        <f t="shared" si="85"/>
        <v>0</v>
      </c>
      <c r="BD100" s="21">
        <f t="shared" si="82"/>
        <v>0</v>
      </c>
      <c r="BE100" s="102">
        <f t="shared" si="83"/>
        <v>0</v>
      </c>
      <c r="BF100" s="140">
        <f t="shared" si="84"/>
        <v>0</v>
      </c>
    </row>
    <row r="101" spans="1:58" x14ac:dyDescent="0.25">
      <c r="A101" s="91">
        <v>96</v>
      </c>
      <c r="B101" s="92">
        <f t="shared" si="81"/>
        <v>0</v>
      </c>
      <c r="C101" s="93"/>
      <c r="D101" s="94"/>
      <c r="E101" s="88">
        <f>IF(C101&lt;&gt;0,VLOOKUP(C101,General!$A$15:$C$114,2,FALSE),0)</f>
        <v>0</v>
      </c>
      <c r="F101" s="88">
        <f>IF(C101&lt;&gt;0,VLOOKUP(C101,General!$A$15:$C$114,3,FALSE),0)</f>
        <v>0</v>
      </c>
      <c r="G101" s="95"/>
      <c r="H101" s="96">
        <f t="shared" si="80"/>
        <v>0</v>
      </c>
      <c r="I101" s="126"/>
      <c r="BA101" s="19">
        <v>96</v>
      </c>
      <c r="BB101" s="20"/>
      <c r="BC101" s="42">
        <f t="shared" si="85"/>
        <v>0</v>
      </c>
      <c r="BD101" s="21">
        <f t="shared" si="82"/>
        <v>0</v>
      </c>
      <c r="BE101" s="102">
        <f t="shared" si="83"/>
        <v>0</v>
      </c>
      <c r="BF101" s="140">
        <f t="shared" si="84"/>
        <v>0</v>
      </c>
    </row>
    <row r="102" spans="1:58" x14ac:dyDescent="0.25">
      <c r="A102" s="91">
        <v>97</v>
      </c>
      <c r="B102" s="92">
        <f t="shared" si="81"/>
        <v>0</v>
      </c>
      <c r="C102" s="93"/>
      <c r="D102" s="94"/>
      <c r="E102" s="88">
        <f>IF(C102&lt;&gt;0,VLOOKUP(C102,General!$A$15:$C$114,2,FALSE),0)</f>
        <v>0</v>
      </c>
      <c r="F102" s="88">
        <f>IF(C102&lt;&gt;0,VLOOKUP(C102,General!$A$15:$C$114,3,FALSE),0)</f>
        <v>0</v>
      </c>
      <c r="G102" s="95"/>
      <c r="H102" s="96">
        <f t="shared" si="80"/>
        <v>0</v>
      </c>
      <c r="I102" s="126"/>
      <c r="AM102" s="49"/>
      <c r="AN102" s="52"/>
      <c r="AO102" s="50"/>
      <c r="AY102"/>
      <c r="BA102" s="19">
        <v>97</v>
      </c>
      <c r="BB102" s="20"/>
      <c r="BC102" s="42">
        <f t="shared" si="85"/>
        <v>0</v>
      </c>
      <c r="BD102" s="21">
        <f t="shared" si="82"/>
        <v>0</v>
      </c>
      <c r="BE102" s="102">
        <f t="shared" si="83"/>
        <v>0</v>
      </c>
      <c r="BF102" s="140">
        <f t="shared" si="84"/>
        <v>0</v>
      </c>
    </row>
    <row r="103" spans="1:58" x14ac:dyDescent="0.25">
      <c r="A103" s="91">
        <v>98</v>
      </c>
      <c r="B103" s="92">
        <f t="shared" si="81"/>
        <v>0</v>
      </c>
      <c r="C103" s="93"/>
      <c r="D103" s="94"/>
      <c r="E103" s="88">
        <f>IF(C103&lt;&gt;0,VLOOKUP(C103,General!$A$15:$C$114,2,FALSE),0)</f>
        <v>0</v>
      </c>
      <c r="F103" s="88">
        <f>IF(C103&lt;&gt;0,VLOOKUP(C103,General!$A$15:$C$114,3,FALSE),0)</f>
        <v>0</v>
      </c>
      <c r="G103" s="95"/>
      <c r="H103" s="96">
        <f t="shared" si="80"/>
        <v>0</v>
      </c>
      <c r="I103" s="126"/>
      <c r="AY103"/>
      <c r="BA103" s="19">
        <v>98</v>
      </c>
      <c r="BB103" s="20"/>
      <c r="BC103" s="42">
        <f t="shared" si="85"/>
        <v>0</v>
      </c>
      <c r="BD103" s="21">
        <f t="shared" si="82"/>
        <v>0</v>
      </c>
      <c r="BE103" s="102">
        <f t="shared" si="83"/>
        <v>0</v>
      </c>
      <c r="BF103" s="140">
        <f t="shared" si="84"/>
        <v>0</v>
      </c>
    </row>
    <row r="104" spans="1:58" x14ac:dyDescent="0.25">
      <c r="A104" s="91">
        <v>99</v>
      </c>
      <c r="B104" s="92">
        <f t="shared" si="81"/>
        <v>0</v>
      </c>
      <c r="C104" s="93"/>
      <c r="D104" s="94"/>
      <c r="E104" s="88">
        <f>IF(C104&lt;&gt;0,VLOOKUP(C104,General!$A$15:$C$114,2,FALSE),0)</f>
        <v>0</v>
      </c>
      <c r="F104" s="88">
        <f>IF(C104&lt;&gt;0,VLOOKUP(C104,General!$A$15:$C$114,3,FALSE),0)</f>
        <v>0</v>
      </c>
      <c r="G104" s="95"/>
      <c r="H104" s="96">
        <f t="shared" si="80"/>
        <v>0</v>
      </c>
      <c r="I104" s="126"/>
      <c r="AY104"/>
      <c r="BA104" s="19">
        <v>99</v>
      </c>
      <c r="BB104" s="20"/>
      <c r="BC104" s="42">
        <f t="shared" si="85"/>
        <v>0</v>
      </c>
      <c r="BD104" s="21">
        <f t="shared" si="82"/>
        <v>0</v>
      </c>
      <c r="BE104" s="102">
        <f t="shared" si="83"/>
        <v>0</v>
      </c>
      <c r="BF104" s="140">
        <f t="shared" si="84"/>
        <v>0</v>
      </c>
    </row>
    <row r="105" spans="1:58" x14ac:dyDescent="0.25">
      <c r="A105" s="97">
        <v>100</v>
      </c>
      <c r="B105" s="98">
        <f t="shared" si="81"/>
        <v>0</v>
      </c>
      <c r="C105" s="99"/>
      <c r="D105" s="100"/>
      <c r="E105" s="88">
        <f>IF(C105&lt;&gt;0,VLOOKUP(C105,General!$A$15:$C$114,2,FALSE),0)</f>
        <v>0</v>
      </c>
      <c r="F105" s="88">
        <f>IF(C105&lt;&gt;0,VLOOKUP(C105,General!$A$15:$C$114,3,FALSE),0)</f>
        <v>0</v>
      </c>
      <c r="G105" s="101"/>
      <c r="H105" s="96">
        <f t="shared" si="80"/>
        <v>0</v>
      </c>
      <c r="I105" s="126"/>
      <c r="J105" t="s">
        <v>7</v>
      </c>
      <c r="K105" t="s">
        <v>122</v>
      </c>
      <c r="L105" t="s">
        <v>94</v>
      </c>
      <c r="M105" t="s">
        <v>95</v>
      </c>
      <c r="N105" t="s">
        <v>123</v>
      </c>
      <c r="AY105"/>
      <c r="BA105" s="47">
        <v>100</v>
      </c>
      <c r="BB105" s="48"/>
      <c r="BC105" s="42">
        <f t="shared" si="85"/>
        <v>0</v>
      </c>
      <c r="BD105" s="21">
        <f t="shared" si="82"/>
        <v>0</v>
      </c>
      <c r="BE105" s="102">
        <f t="shared" si="83"/>
        <v>0</v>
      </c>
      <c r="BF105" s="140">
        <f t="shared" si="84"/>
        <v>0</v>
      </c>
    </row>
    <row r="106" spans="1:58" s="104" customFormat="1" x14ac:dyDescent="0.25">
      <c r="A106" s="130"/>
      <c r="B106" s="130"/>
      <c r="C106" s="130">
        <f>COUNTIF(C6:C105,"&gt;0")</f>
        <v>0</v>
      </c>
      <c r="D106" s="130"/>
      <c r="E106" s="130"/>
      <c r="F106" s="130"/>
      <c r="G106" s="130"/>
      <c r="H106" s="130"/>
      <c r="I106" s="131">
        <v>1</v>
      </c>
      <c r="J106" s="104">
        <v>1</v>
      </c>
      <c r="K106" s="104">
        <f>RANK(N106,N106:N107,1)</f>
        <v>1</v>
      </c>
      <c r="L106" s="104">
        <f>VLOOKUP(J106,K7:L8,2,FALSE)</f>
        <v>0</v>
      </c>
      <c r="M106" s="104">
        <f>VLOOKUP(L106,B$6:G$105,4,FALSE)</f>
        <v>0</v>
      </c>
      <c r="N106" s="120">
        <f>VLOOKUP(L106,B$6:G$105,6,FALSE)</f>
        <v>0</v>
      </c>
      <c r="R106" s="131">
        <v>1</v>
      </c>
      <c r="S106" s="104">
        <v>1</v>
      </c>
      <c r="T106" s="104" t="e">
        <f>RANK(W106,W106:W107,1)</f>
        <v>#N/A</v>
      </c>
      <c r="U106" s="104" t="e">
        <f>VLOOKUP(S106,T8:U9,2,FALSE)</f>
        <v>#N/A</v>
      </c>
      <c r="V106" s="104" t="e">
        <f>VLOOKUP(U106,B$6:G$105,4,FALSE)</f>
        <v>#N/A</v>
      </c>
      <c r="W106" s="104" t="e">
        <f>VLOOKUP(U106,B$6:G$105,6,FALSE)</f>
        <v>#N/A</v>
      </c>
      <c r="AA106" s="131">
        <v>1</v>
      </c>
      <c r="AB106" s="104">
        <v>1</v>
      </c>
      <c r="AC106" s="104" t="e">
        <f>RANK(AF106,AF106:AF107,1)</f>
        <v>#N/A</v>
      </c>
      <c r="AD106" s="104" t="e">
        <f>VLOOKUP(AB106,AC12:AD13,2,FALSE)</f>
        <v>#N/A</v>
      </c>
      <c r="AE106" s="104" t="e">
        <f>VLOOKUP(AD106,B$6:G$105,4,FALSE)</f>
        <v>#N/A</v>
      </c>
      <c r="AF106" s="104" t="e">
        <f>VLOOKUP(AD106,B$6:G$105,6,FALSE)</f>
        <v>#N/A</v>
      </c>
      <c r="AJ106" s="131">
        <v>1</v>
      </c>
      <c r="AK106" s="104">
        <v>1</v>
      </c>
      <c r="AL106" s="104" t="e">
        <f>RANK(AO106,AO106:AO107,1)</f>
        <v>#N/A</v>
      </c>
      <c r="AM106" s="104" t="e">
        <f>VLOOKUP(AK106,AL18:AM19,2,FALSE)</f>
        <v>#N/A</v>
      </c>
      <c r="AN106" s="104" t="e">
        <f>VLOOKUP(AM106,$B$6:$G$105,4,FALSE)</f>
        <v>#N/A</v>
      </c>
      <c r="AO106" s="104" t="e">
        <f>VLOOKUP(AM106,$B$6:$G$105,6,FALSE)</f>
        <v>#N/A</v>
      </c>
      <c r="AS106" s="132"/>
      <c r="AT106" s="132"/>
      <c r="AU106" s="132"/>
      <c r="AV106" s="132"/>
      <c r="AW106" s="133"/>
      <c r="AX106" s="132"/>
      <c r="BE106" s="134"/>
      <c r="BF106" s="134"/>
    </row>
    <row r="107" spans="1:58" s="104" customFormat="1" x14ac:dyDescent="0.25">
      <c r="A107" s="130"/>
      <c r="B107" s="130"/>
      <c r="C107" s="130"/>
      <c r="D107" s="130"/>
      <c r="E107" s="130"/>
      <c r="F107" s="130"/>
      <c r="G107" s="130"/>
      <c r="H107" s="130"/>
      <c r="I107" s="131">
        <v>2</v>
      </c>
      <c r="J107" s="104">
        <v>1</v>
      </c>
      <c r="K107" s="104">
        <f>RANK(N107,N106:N107,1)</f>
        <v>1</v>
      </c>
      <c r="L107" s="104">
        <f>VLOOKUP(J107,K11:L12,2,FALSE)</f>
        <v>0</v>
      </c>
      <c r="M107" s="104">
        <f t="shared" ref="M107:M121" si="86">VLOOKUP(L107,B$6:G$105,4,FALSE)</f>
        <v>0</v>
      </c>
      <c r="N107" s="120">
        <f t="shared" ref="N107:N121" si="87">VLOOKUP(L107,B$6:G$105,6,FALSE)</f>
        <v>0</v>
      </c>
      <c r="R107" s="131">
        <v>2</v>
      </c>
      <c r="S107" s="104">
        <v>1</v>
      </c>
      <c r="T107" s="104" t="e">
        <f>RANK(W107,W106:W107,1)</f>
        <v>#N/A</v>
      </c>
      <c r="U107" s="104" t="e">
        <f>VLOOKUP(S107,T14:U15,2,FALSE)</f>
        <v>#N/A</v>
      </c>
      <c r="V107" s="104" t="e">
        <f t="shared" ref="V107:V113" si="88">VLOOKUP(U107,B$6:G$105,4,FALSE)</f>
        <v>#N/A</v>
      </c>
      <c r="W107" s="104" t="e">
        <f t="shared" ref="W107:W113" si="89">VLOOKUP(U107,B$6:G$105,6,FALSE)</f>
        <v>#N/A</v>
      </c>
      <c r="AA107" s="131">
        <v>2</v>
      </c>
      <c r="AB107" s="104">
        <v>1</v>
      </c>
      <c r="AC107" s="104" t="e">
        <f>RANK(AF107,AF106:AF107,1)</f>
        <v>#N/A</v>
      </c>
      <c r="AD107" s="104" t="e">
        <f>VLOOKUP(AB107,AC24:AD25,2,FALSE)</f>
        <v>#N/A</v>
      </c>
      <c r="AE107" s="104" t="e">
        <f t="shared" ref="AE107:AE113" si="90">VLOOKUP(AD107,B$6:G$105,4,FALSE)</f>
        <v>#N/A</v>
      </c>
      <c r="AF107" s="104" t="e">
        <f t="shared" ref="AF107:AF113" si="91">VLOOKUP(AD107,B$6:G$105,6,FALSE)</f>
        <v>#N/A</v>
      </c>
      <c r="AJ107" s="131">
        <v>2</v>
      </c>
      <c r="AK107" s="104">
        <v>1</v>
      </c>
      <c r="AL107" s="104" t="e">
        <f>RANK(AO107,AO106:AO107,1)</f>
        <v>#N/A</v>
      </c>
      <c r="AM107" s="104" t="e">
        <f>VLOOKUP(AK107,AL41:AM42,2,FALSE)</f>
        <v>#N/A</v>
      </c>
      <c r="AN107" s="104" t="e">
        <f t="shared" ref="AN107:AN109" si="92">VLOOKUP(AM107,$B$6:$G$105,4,FALSE)</f>
        <v>#N/A</v>
      </c>
      <c r="AO107" s="104" t="e">
        <f t="shared" ref="AO107:AO109" si="93">VLOOKUP(AM107,$B$6:$G$105,6,FALSE)</f>
        <v>#N/A</v>
      </c>
      <c r="AR107" s="132"/>
      <c r="AS107" s="132"/>
      <c r="AT107" s="132"/>
      <c r="AU107" s="132"/>
      <c r="AV107" s="132"/>
      <c r="AW107" s="133"/>
      <c r="AX107" s="132"/>
      <c r="BE107" s="134"/>
      <c r="BF107" s="134"/>
    </row>
    <row r="108" spans="1:58" s="104" customFormat="1" x14ac:dyDescent="0.25">
      <c r="A108" s="130"/>
      <c r="B108" s="130"/>
      <c r="C108" s="130"/>
      <c r="D108" s="130"/>
      <c r="E108" s="130"/>
      <c r="F108" s="130"/>
      <c r="G108" s="130"/>
      <c r="H108" s="130"/>
      <c r="I108" s="131">
        <v>3</v>
      </c>
      <c r="J108" s="104">
        <v>1</v>
      </c>
      <c r="K108" s="104">
        <f>RANK(N108,N108:N109,1)</f>
        <v>1</v>
      </c>
      <c r="L108" s="104">
        <f>VLOOKUP(J108,K15:L16,2,FALSE)</f>
        <v>0</v>
      </c>
      <c r="M108" s="104">
        <f t="shared" si="86"/>
        <v>0</v>
      </c>
      <c r="N108" s="120">
        <f t="shared" si="87"/>
        <v>0</v>
      </c>
      <c r="R108" s="131">
        <v>3</v>
      </c>
      <c r="S108" s="104">
        <v>1</v>
      </c>
      <c r="T108" s="104" t="e">
        <f>RANK(W108,W108:W109,1)</f>
        <v>#N/A</v>
      </c>
      <c r="U108" s="104" t="e">
        <f>VLOOKUP(S108,T20:U21,2,FALSE)</f>
        <v>#N/A</v>
      </c>
      <c r="V108" s="104" t="e">
        <f t="shared" si="88"/>
        <v>#N/A</v>
      </c>
      <c r="W108" s="104" t="e">
        <f t="shared" si="89"/>
        <v>#N/A</v>
      </c>
      <c r="AA108" s="131">
        <v>3</v>
      </c>
      <c r="AB108" s="104">
        <v>1</v>
      </c>
      <c r="AC108" s="104" t="e">
        <f>RANK(AF108,AF108:AF109,1)</f>
        <v>#N/A</v>
      </c>
      <c r="AD108" s="104" t="e">
        <f>VLOOKUP(AB108,AC35:AD36,2,FALSE)</f>
        <v>#N/A</v>
      </c>
      <c r="AE108" s="104" t="e">
        <f t="shared" si="90"/>
        <v>#N/A</v>
      </c>
      <c r="AF108" s="104" t="e">
        <f t="shared" si="91"/>
        <v>#N/A</v>
      </c>
      <c r="AJ108" s="131">
        <v>3</v>
      </c>
      <c r="AK108" s="104">
        <v>2</v>
      </c>
      <c r="AL108" s="104" t="e">
        <f>RANK(AO108,AO108:AO109,1)</f>
        <v>#N/A</v>
      </c>
      <c r="AM108" s="104" t="e">
        <f>VLOOKUP(AK108,AL18:AM19,2,FALSE)</f>
        <v>#N/A</v>
      </c>
      <c r="AN108" s="104" t="e">
        <f t="shared" si="92"/>
        <v>#N/A</v>
      </c>
      <c r="AO108" s="104" t="e">
        <f t="shared" si="93"/>
        <v>#N/A</v>
      </c>
      <c r="AR108" s="132"/>
      <c r="AS108" s="132"/>
      <c r="AT108" s="132"/>
      <c r="AU108" s="132"/>
      <c r="AV108" s="132"/>
      <c r="AW108" s="133"/>
      <c r="AX108" s="132"/>
      <c r="BE108" s="134"/>
      <c r="BF108" s="134"/>
    </row>
    <row r="109" spans="1:58" s="104" customFormat="1" x14ac:dyDescent="0.25">
      <c r="A109" s="130"/>
      <c r="B109" s="130"/>
      <c r="C109" s="130"/>
      <c r="D109" s="130"/>
      <c r="E109" s="130"/>
      <c r="F109" s="130"/>
      <c r="G109" s="130"/>
      <c r="H109" s="130"/>
      <c r="I109" s="131">
        <v>4</v>
      </c>
      <c r="J109" s="104">
        <v>1</v>
      </c>
      <c r="K109" s="104">
        <f>RANK(N109,N108:N109,1)</f>
        <v>1</v>
      </c>
      <c r="L109" s="104">
        <f>VLOOKUP(J109,K19:L20,2,FALSE)</f>
        <v>0</v>
      </c>
      <c r="M109" s="104">
        <f t="shared" si="86"/>
        <v>0</v>
      </c>
      <c r="N109" s="120">
        <f t="shared" si="87"/>
        <v>0</v>
      </c>
      <c r="R109" s="131">
        <v>4</v>
      </c>
      <c r="S109" s="104">
        <v>1</v>
      </c>
      <c r="T109" s="104" t="e">
        <f>RANK(W109,W108:W109,1)</f>
        <v>#N/A</v>
      </c>
      <c r="U109" s="104" t="e">
        <f>VLOOKUP(S109,T26:U27,2,FALSE)</f>
        <v>#N/A</v>
      </c>
      <c r="V109" s="104" t="e">
        <f t="shared" si="88"/>
        <v>#N/A</v>
      </c>
      <c r="W109" s="104" t="e">
        <f t="shared" si="89"/>
        <v>#N/A</v>
      </c>
      <c r="AA109" s="131">
        <v>4</v>
      </c>
      <c r="AB109" s="104">
        <v>1</v>
      </c>
      <c r="AC109" s="104" t="e">
        <f>RANK(AF109,AF108:AF109,1)</f>
        <v>#N/A</v>
      </c>
      <c r="AD109" s="104" t="e">
        <f>VLOOKUP(AB109,AC47:AD48,2,FALSE)</f>
        <v>#N/A</v>
      </c>
      <c r="AE109" s="104" t="e">
        <f t="shared" si="90"/>
        <v>#N/A</v>
      </c>
      <c r="AF109" s="104" t="e">
        <f t="shared" si="91"/>
        <v>#N/A</v>
      </c>
      <c r="AJ109" s="131">
        <v>4</v>
      </c>
      <c r="AK109" s="104">
        <v>2</v>
      </c>
      <c r="AL109" s="104" t="e">
        <f>RANK(AO109,AO108:AO109,1)</f>
        <v>#N/A</v>
      </c>
      <c r="AM109" s="104" t="e">
        <f>VLOOKUP(AK109,AL41:AM42,2,FALSE)</f>
        <v>#N/A</v>
      </c>
      <c r="AN109" s="104" t="e">
        <f t="shared" si="92"/>
        <v>#N/A</v>
      </c>
      <c r="AO109" s="104" t="e">
        <f t="shared" si="93"/>
        <v>#N/A</v>
      </c>
      <c r="AR109" s="132"/>
      <c r="AS109" s="132"/>
      <c r="AT109" s="132"/>
      <c r="AU109" s="132"/>
      <c r="AV109" s="132"/>
      <c r="AW109" s="133"/>
      <c r="AX109" s="132"/>
      <c r="BE109" s="134"/>
      <c r="BF109" s="134"/>
    </row>
    <row r="110" spans="1:58" s="104" customFormat="1" x14ac:dyDescent="0.25">
      <c r="A110" s="130"/>
      <c r="B110" s="130"/>
      <c r="C110" s="130"/>
      <c r="D110" s="130"/>
      <c r="E110" s="130"/>
      <c r="F110" s="130"/>
      <c r="G110" s="130"/>
      <c r="H110" s="130"/>
      <c r="I110" s="131">
        <v>5</v>
      </c>
      <c r="J110" s="104">
        <v>1</v>
      </c>
      <c r="K110" s="104">
        <f>RANK(N110,N110:N111,1)</f>
        <v>1</v>
      </c>
      <c r="L110" s="104">
        <f>VLOOKUP(J110,K23:L24,2,FALSE)</f>
        <v>0</v>
      </c>
      <c r="M110" s="104">
        <f t="shared" si="86"/>
        <v>0</v>
      </c>
      <c r="N110" s="120">
        <f t="shared" si="87"/>
        <v>0</v>
      </c>
      <c r="R110" s="131">
        <v>5</v>
      </c>
      <c r="S110" s="104">
        <v>1</v>
      </c>
      <c r="T110" s="104" t="e">
        <f>RANK(W110,W110:W111,1)</f>
        <v>#N/A</v>
      </c>
      <c r="U110" s="104" t="e">
        <f>VLOOKUP(S110,T32:U33,2,FALSE)</f>
        <v>#N/A</v>
      </c>
      <c r="V110" s="104" t="e">
        <f t="shared" si="88"/>
        <v>#N/A</v>
      </c>
      <c r="W110" s="104" t="e">
        <f t="shared" si="89"/>
        <v>#N/A</v>
      </c>
      <c r="AA110" s="131">
        <v>5</v>
      </c>
      <c r="AB110" s="104">
        <v>2</v>
      </c>
      <c r="AC110" s="104" t="e">
        <f>RANK(AF110,AF110:AF111,1)</f>
        <v>#N/A</v>
      </c>
      <c r="AD110" s="104" t="e">
        <f>VLOOKUP(AB110,AC12:AD13,2,FALSE)</f>
        <v>#N/A</v>
      </c>
      <c r="AE110" s="104" t="e">
        <f t="shared" si="90"/>
        <v>#N/A</v>
      </c>
      <c r="AF110" s="104" t="e">
        <f t="shared" si="91"/>
        <v>#N/A</v>
      </c>
      <c r="AN110" s="133"/>
      <c r="AR110" s="132"/>
      <c r="AS110" s="132"/>
      <c r="AT110" s="132"/>
      <c r="AU110" s="132"/>
      <c r="AV110" s="132"/>
      <c r="AW110" s="133"/>
      <c r="AX110" s="132"/>
      <c r="BE110" s="134"/>
      <c r="BF110" s="134"/>
    </row>
    <row r="111" spans="1:58" s="104" customFormat="1" x14ac:dyDescent="0.25">
      <c r="A111" s="130"/>
      <c r="B111" s="130"/>
      <c r="C111" s="130"/>
      <c r="D111" s="130"/>
      <c r="E111" s="130"/>
      <c r="F111" s="130"/>
      <c r="G111" s="130"/>
      <c r="H111" s="130"/>
      <c r="I111" s="131">
        <v>6</v>
      </c>
      <c r="J111" s="104">
        <v>1</v>
      </c>
      <c r="K111" s="104">
        <f>RANK(N111,N110:N111,1)</f>
        <v>1</v>
      </c>
      <c r="L111" s="104">
        <f>VLOOKUP(J111,K27:L28,2,FALSE)</f>
        <v>0</v>
      </c>
      <c r="M111" s="104">
        <f t="shared" si="86"/>
        <v>0</v>
      </c>
      <c r="N111" s="120">
        <f t="shared" si="87"/>
        <v>0</v>
      </c>
      <c r="R111" s="131">
        <v>6</v>
      </c>
      <c r="S111" s="104">
        <v>1</v>
      </c>
      <c r="T111" s="104" t="e">
        <f>RANK(W111,W110:W111,1)</f>
        <v>#N/A</v>
      </c>
      <c r="U111" s="104" t="e">
        <f>VLOOKUP(S111,T38:U39,2,FALSE)</f>
        <v>#N/A</v>
      </c>
      <c r="V111" s="104" t="e">
        <f t="shared" si="88"/>
        <v>#N/A</v>
      </c>
      <c r="W111" s="104" t="e">
        <f t="shared" si="89"/>
        <v>#N/A</v>
      </c>
      <c r="X111" s="104" t="s">
        <v>27</v>
      </c>
      <c r="AA111" s="131">
        <v>6</v>
      </c>
      <c r="AB111" s="104">
        <v>2</v>
      </c>
      <c r="AC111" s="104" t="e">
        <f>RANK(AF111,AF110:AF111,1)</f>
        <v>#N/A</v>
      </c>
      <c r="AD111" s="104" t="e">
        <f>VLOOKUP(AB111,AC24:AD25,2,FALSE)</f>
        <v>#N/A</v>
      </c>
      <c r="AE111" s="104" t="e">
        <f t="shared" si="90"/>
        <v>#N/A</v>
      </c>
      <c r="AF111" s="104" t="e">
        <f t="shared" si="91"/>
        <v>#N/A</v>
      </c>
      <c r="AN111" s="133"/>
      <c r="AR111" s="132"/>
      <c r="AS111" s="132"/>
      <c r="AT111" s="132"/>
      <c r="AU111" s="132"/>
      <c r="AV111" s="132"/>
      <c r="AW111" s="133"/>
      <c r="AX111" s="132"/>
      <c r="BE111" s="134"/>
      <c r="BF111" s="134"/>
    </row>
    <row r="112" spans="1:58" s="104" customFormat="1" x14ac:dyDescent="0.25">
      <c r="A112" s="130"/>
      <c r="B112" s="130"/>
      <c r="C112" s="130"/>
      <c r="D112" s="130"/>
      <c r="E112" s="130"/>
      <c r="F112" s="130"/>
      <c r="G112" s="130"/>
      <c r="H112" s="130"/>
      <c r="I112" s="131">
        <v>7</v>
      </c>
      <c r="J112" s="104">
        <v>1</v>
      </c>
      <c r="K112" s="104">
        <f>RANK(N112,N112:N113,1)</f>
        <v>1</v>
      </c>
      <c r="L112" s="104">
        <f>VLOOKUP(J112,K31:L32,2,FALSE)</f>
        <v>0</v>
      </c>
      <c r="M112" s="104">
        <f t="shared" si="86"/>
        <v>0</v>
      </c>
      <c r="N112" s="120">
        <f t="shared" si="87"/>
        <v>0</v>
      </c>
      <c r="R112" s="131">
        <v>7</v>
      </c>
      <c r="S112" s="104">
        <v>1</v>
      </c>
      <c r="T112" s="104" t="e">
        <f>RANK(W112,W112:W113,1)</f>
        <v>#N/A</v>
      </c>
      <c r="U112" s="104" t="e">
        <f>VLOOKUP(S112,T44:U45,2,FALSE)</f>
        <v>#N/A</v>
      </c>
      <c r="V112" s="104" t="e">
        <f t="shared" si="88"/>
        <v>#N/A</v>
      </c>
      <c r="W112" s="104" t="e">
        <f t="shared" si="89"/>
        <v>#N/A</v>
      </c>
      <c r="X112" s="104" t="s">
        <v>27</v>
      </c>
      <c r="AA112" s="131">
        <v>7</v>
      </c>
      <c r="AB112" s="104">
        <v>2</v>
      </c>
      <c r="AC112" s="104" t="e">
        <f>RANK(AF112,AF112:AF113,1)</f>
        <v>#N/A</v>
      </c>
      <c r="AD112" s="104" t="e">
        <f>VLOOKUP(AB112,AC35:AD36,2,FALSE)</f>
        <v>#N/A</v>
      </c>
      <c r="AE112" s="104" t="e">
        <f t="shared" si="90"/>
        <v>#N/A</v>
      </c>
      <c r="AF112" s="104" t="e">
        <f t="shared" si="91"/>
        <v>#N/A</v>
      </c>
      <c r="AN112" s="133"/>
      <c r="AR112" s="132"/>
      <c r="AS112" s="132"/>
      <c r="AT112" s="132"/>
      <c r="AU112" s="132"/>
      <c r="AV112" s="132"/>
      <c r="AW112" s="133"/>
      <c r="AX112" s="132"/>
      <c r="BE112" s="134"/>
      <c r="BF112" s="134"/>
    </row>
    <row r="113" spans="1:58" s="104" customFormat="1" x14ac:dyDescent="0.25">
      <c r="A113" s="130"/>
      <c r="B113" s="130"/>
      <c r="C113" s="130"/>
      <c r="D113" s="130"/>
      <c r="E113" s="130"/>
      <c r="F113" s="130"/>
      <c r="G113" s="130"/>
      <c r="H113" s="130"/>
      <c r="I113" s="131">
        <v>8</v>
      </c>
      <c r="J113" s="104">
        <v>1</v>
      </c>
      <c r="K113" s="104">
        <f>RANK(N113,N112:N113,1)</f>
        <v>1</v>
      </c>
      <c r="L113" s="104">
        <f>VLOOKUP(J113,K35:L36,2,FALSE)</f>
        <v>0</v>
      </c>
      <c r="M113" s="104">
        <f t="shared" si="86"/>
        <v>0</v>
      </c>
      <c r="N113" s="120">
        <f t="shared" si="87"/>
        <v>0</v>
      </c>
      <c r="R113" s="131">
        <v>8</v>
      </c>
      <c r="S113" s="104">
        <v>1</v>
      </c>
      <c r="T113" s="104" t="e">
        <f>RANK(W113,W112:W113,1)</f>
        <v>#N/A</v>
      </c>
      <c r="U113" s="104" t="e">
        <f>VLOOKUP(S113,T50:U51,2,FALSE)</f>
        <v>#N/A</v>
      </c>
      <c r="V113" s="104" t="e">
        <f t="shared" si="88"/>
        <v>#N/A</v>
      </c>
      <c r="W113" s="104" t="e">
        <f t="shared" si="89"/>
        <v>#N/A</v>
      </c>
      <c r="X113" s="104" t="s">
        <v>27</v>
      </c>
      <c r="AA113" s="131">
        <v>8</v>
      </c>
      <c r="AB113" s="104">
        <v>2</v>
      </c>
      <c r="AC113" s="104" t="e">
        <f>RANK(AF113,AF112:AF113,1)</f>
        <v>#N/A</v>
      </c>
      <c r="AD113" s="104" t="e">
        <f>VLOOKUP(AB113,AC47:AD48,2,FALSE)</f>
        <v>#N/A</v>
      </c>
      <c r="AE113" s="104" t="e">
        <f t="shared" si="90"/>
        <v>#N/A</v>
      </c>
      <c r="AF113" s="104" t="e">
        <f t="shared" si="91"/>
        <v>#N/A</v>
      </c>
      <c r="AN113" s="133"/>
      <c r="AR113" s="132"/>
      <c r="AS113" s="132"/>
      <c r="AT113" s="132"/>
      <c r="AU113" s="132"/>
      <c r="AV113" s="132"/>
      <c r="AW113" s="133"/>
      <c r="AX113" s="132"/>
      <c r="BE113" s="134"/>
      <c r="BF113" s="134"/>
    </row>
    <row r="114" spans="1:58" s="104" customFormat="1" x14ac:dyDescent="0.25">
      <c r="A114" s="130"/>
      <c r="B114" s="130"/>
      <c r="C114" s="130"/>
      <c r="D114" s="130"/>
      <c r="E114" s="130"/>
      <c r="F114" s="130"/>
      <c r="G114" s="130"/>
      <c r="H114" s="130"/>
      <c r="I114" s="131">
        <v>9</v>
      </c>
      <c r="J114" s="104">
        <v>1</v>
      </c>
      <c r="K114" s="104">
        <f>RANK(N114,N114:N115,1)</f>
        <v>1</v>
      </c>
      <c r="L114" s="104">
        <f>VLOOKUP(J114,K39:L40,2,FALSE)</f>
        <v>0</v>
      </c>
      <c r="M114" s="104">
        <f t="shared" si="86"/>
        <v>0</v>
      </c>
      <c r="N114" s="120">
        <f t="shared" si="87"/>
        <v>0</v>
      </c>
      <c r="R114" s="131">
        <v>1</v>
      </c>
      <c r="S114" s="104">
        <v>2</v>
      </c>
      <c r="T114" s="104" t="e">
        <f>RANK(W114,W114:W115,1)</f>
        <v>#N/A</v>
      </c>
      <c r="U114" s="104" t="e">
        <f>VLOOKUP(S114,T8:U9,2,FALSE)</f>
        <v>#N/A</v>
      </c>
      <c r="V114" s="104" t="e">
        <f>VLOOKUP(U114,B$6:G$105,4,FALSE)</f>
        <v>#N/A</v>
      </c>
      <c r="W114" s="104" t="e">
        <f>VLOOKUP(U114,B$6:G$105,6,FALSE)</f>
        <v>#N/A</v>
      </c>
      <c r="X114" s="104" t="s">
        <v>27</v>
      </c>
      <c r="AE114" s="133"/>
      <c r="AN114" s="133"/>
      <c r="AR114" s="132"/>
      <c r="AS114" s="132"/>
      <c r="AT114" s="132"/>
      <c r="AU114" s="132"/>
      <c r="AV114" s="132"/>
      <c r="AW114" s="133"/>
      <c r="AX114" s="132"/>
      <c r="BE114" s="134"/>
      <c r="BF114" s="134"/>
    </row>
    <row r="115" spans="1:58" s="104" customFormat="1" x14ac:dyDescent="0.25">
      <c r="A115" s="130"/>
      <c r="B115" s="130"/>
      <c r="C115" s="130"/>
      <c r="D115" s="130"/>
      <c r="E115" s="130"/>
      <c r="F115" s="130"/>
      <c r="G115" s="130"/>
      <c r="H115" s="130"/>
      <c r="I115" s="131">
        <v>10</v>
      </c>
      <c r="J115" s="104">
        <v>1</v>
      </c>
      <c r="K115" s="104">
        <f>RANK(N115,N114:N115,1)</f>
        <v>1</v>
      </c>
      <c r="L115" s="104">
        <f>VLOOKUP(J115,K43:L44,2,FALSE)</f>
        <v>0</v>
      </c>
      <c r="M115" s="104">
        <f t="shared" si="86"/>
        <v>0</v>
      </c>
      <c r="N115" s="120">
        <f t="shared" si="87"/>
        <v>0</v>
      </c>
      <c r="R115" s="131">
        <v>2</v>
      </c>
      <c r="S115" s="104">
        <v>2</v>
      </c>
      <c r="T115" s="104" t="e">
        <f>RANK(W115,W114:W115,1)</f>
        <v>#N/A</v>
      </c>
      <c r="U115" s="104" t="e">
        <f>VLOOKUP(S115,T14:U15,2,FALSE)</f>
        <v>#N/A</v>
      </c>
      <c r="V115" s="104" t="e">
        <f t="shared" ref="V115:V121" si="94">VLOOKUP(U115,B$6:G$105,4,FALSE)</f>
        <v>#N/A</v>
      </c>
      <c r="W115" s="104" t="e">
        <f t="shared" ref="W115:W121" si="95">VLOOKUP(U115,B$6:G$105,6,FALSE)</f>
        <v>#N/A</v>
      </c>
      <c r="X115" s="104" t="s">
        <v>27</v>
      </c>
      <c r="AE115" s="133"/>
      <c r="AN115" s="133"/>
      <c r="AR115" s="132"/>
      <c r="AS115" s="132"/>
      <c r="AT115" s="132"/>
      <c r="AU115" s="132"/>
      <c r="AV115" s="132"/>
      <c r="AW115" s="133"/>
      <c r="AX115" s="132"/>
      <c r="BE115" s="134"/>
      <c r="BF115" s="134"/>
    </row>
    <row r="116" spans="1:58" s="104" customFormat="1" x14ac:dyDescent="0.25">
      <c r="A116" s="130"/>
      <c r="B116" s="130"/>
      <c r="C116" s="130"/>
      <c r="D116" s="130"/>
      <c r="E116" s="130"/>
      <c r="F116" s="130"/>
      <c r="G116" s="130"/>
      <c r="H116" s="130"/>
      <c r="I116" s="131">
        <v>11</v>
      </c>
      <c r="J116" s="104">
        <v>1</v>
      </c>
      <c r="K116" s="104">
        <f>RANK(N116,N116:N117,1)</f>
        <v>1</v>
      </c>
      <c r="L116" s="104">
        <f>VLOOKUP(J116,K47:L48,2,FALSE)</f>
        <v>0</v>
      </c>
      <c r="M116" s="104">
        <f t="shared" si="86"/>
        <v>0</v>
      </c>
      <c r="N116" s="120">
        <f t="shared" si="87"/>
        <v>0</v>
      </c>
      <c r="R116" s="131">
        <v>3</v>
      </c>
      <c r="S116" s="104">
        <v>2</v>
      </c>
      <c r="T116" s="104" t="e">
        <f>RANK(W116,W115:W116,1)</f>
        <v>#N/A</v>
      </c>
      <c r="U116" s="104" t="e">
        <f>VLOOKUP(S116,T20:U21,2,FALSE)</f>
        <v>#N/A</v>
      </c>
      <c r="V116" s="104" t="e">
        <f t="shared" si="94"/>
        <v>#N/A</v>
      </c>
      <c r="W116" s="104" t="e">
        <f t="shared" si="95"/>
        <v>#N/A</v>
      </c>
      <c r="X116" s="104" t="s">
        <v>27</v>
      </c>
      <c r="AE116" s="133"/>
      <c r="AN116" s="133"/>
      <c r="AR116" s="132"/>
      <c r="AS116" s="132"/>
      <c r="AT116" s="132"/>
      <c r="AU116" s="132"/>
      <c r="AV116" s="132"/>
      <c r="AW116" s="133"/>
      <c r="AX116" s="132"/>
      <c r="BE116" s="134"/>
      <c r="BF116" s="134"/>
    </row>
    <row r="117" spans="1:58" s="104" customFormat="1" x14ac:dyDescent="0.25">
      <c r="A117" s="130"/>
      <c r="B117" s="130"/>
      <c r="C117" s="130"/>
      <c r="D117" s="130"/>
      <c r="E117" s="130"/>
      <c r="F117" s="130"/>
      <c r="G117" s="130"/>
      <c r="H117" s="130"/>
      <c r="I117" s="131">
        <v>12</v>
      </c>
      <c r="J117" s="104">
        <v>1</v>
      </c>
      <c r="K117" s="104">
        <f>RANK(N117,N116:N117,1)</f>
        <v>1</v>
      </c>
      <c r="L117" s="104">
        <f>VLOOKUP(J117,K51:L52,2,FALSE)</f>
        <v>0</v>
      </c>
      <c r="M117" s="104">
        <f t="shared" si="86"/>
        <v>0</v>
      </c>
      <c r="N117" s="120">
        <f t="shared" si="87"/>
        <v>0</v>
      </c>
      <c r="R117" s="131">
        <v>4</v>
      </c>
      <c r="S117" s="104">
        <v>2</v>
      </c>
      <c r="T117" s="104" t="e">
        <f>RANK(W117,W116:W117,1)</f>
        <v>#N/A</v>
      </c>
      <c r="U117" s="104" t="e">
        <f>VLOOKUP(S117,T26:U27,2,FALSE)</f>
        <v>#N/A</v>
      </c>
      <c r="V117" s="104" t="e">
        <f t="shared" si="94"/>
        <v>#N/A</v>
      </c>
      <c r="W117" s="104" t="e">
        <f t="shared" si="95"/>
        <v>#N/A</v>
      </c>
      <c r="X117" s="104" t="s">
        <v>27</v>
      </c>
      <c r="AE117" s="133"/>
      <c r="AN117" s="133"/>
      <c r="AR117" s="132"/>
      <c r="AS117" s="132"/>
      <c r="AT117" s="132"/>
      <c r="AU117" s="132"/>
      <c r="AV117" s="132"/>
      <c r="AW117" s="133"/>
      <c r="AX117" s="132"/>
      <c r="BE117" s="134"/>
      <c r="BF117" s="134"/>
    </row>
    <row r="118" spans="1:58" s="104" customFormat="1" x14ac:dyDescent="0.25">
      <c r="A118" s="130"/>
      <c r="B118" s="130"/>
      <c r="C118" s="130"/>
      <c r="D118" s="130"/>
      <c r="E118" s="130"/>
      <c r="F118" s="130"/>
      <c r="G118" s="130"/>
      <c r="H118" s="130"/>
      <c r="I118" s="131">
        <v>13</v>
      </c>
      <c r="J118" s="104">
        <v>1</v>
      </c>
      <c r="K118" s="104">
        <f>RANK(N118,N118:N119,1)</f>
        <v>1</v>
      </c>
      <c r="L118" s="104">
        <f>VLOOKUP(J118,K55:L56,2,FALSE)</f>
        <v>0</v>
      </c>
      <c r="M118" s="104">
        <f t="shared" si="86"/>
        <v>0</v>
      </c>
      <c r="N118" s="120">
        <f t="shared" si="87"/>
        <v>0</v>
      </c>
      <c r="R118" s="131">
        <v>5</v>
      </c>
      <c r="S118" s="104">
        <v>2</v>
      </c>
      <c r="T118" s="104" t="e">
        <f>RANK(W118,W118:W119,1)</f>
        <v>#N/A</v>
      </c>
      <c r="U118" s="104" t="e">
        <f>VLOOKUP(S118,T32:U33,2,FALSE)</f>
        <v>#N/A</v>
      </c>
      <c r="V118" s="104" t="e">
        <f t="shared" si="94"/>
        <v>#N/A</v>
      </c>
      <c r="W118" s="104" t="e">
        <f t="shared" si="95"/>
        <v>#N/A</v>
      </c>
      <c r="X118" s="104" t="s">
        <v>27</v>
      </c>
      <c r="AE118" s="133"/>
      <c r="AN118" s="133"/>
      <c r="AR118" s="132"/>
      <c r="AS118" s="132"/>
      <c r="AT118" s="132"/>
      <c r="AU118" s="132"/>
      <c r="AV118" s="132"/>
      <c r="AW118" s="133"/>
      <c r="AX118" s="132"/>
      <c r="AY118" s="132"/>
      <c r="BE118" s="134"/>
      <c r="BF118" s="134"/>
    </row>
    <row r="119" spans="1:58" s="104" customFormat="1" x14ac:dyDescent="0.25">
      <c r="A119" s="130"/>
      <c r="B119" s="130"/>
      <c r="C119" s="130"/>
      <c r="D119" s="130"/>
      <c r="E119" s="130"/>
      <c r="F119" s="130"/>
      <c r="G119" s="130"/>
      <c r="H119" s="130"/>
      <c r="I119" s="131">
        <v>14</v>
      </c>
      <c r="J119" s="104">
        <v>1</v>
      </c>
      <c r="K119" s="104">
        <f>RANK(N119,N118:N119,1)</f>
        <v>1</v>
      </c>
      <c r="L119" s="104">
        <f>VLOOKUP(J119,K59:L60,2,FALSE)</f>
        <v>0</v>
      </c>
      <c r="M119" s="104">
        <f t="shared" si="86"/>
        <v>0</v>
      </c>
      <c r="N119" s="120">
        <f t="shared" si="87"/>
        <v>0</v>
      </c>
      <c r="R119" s="131">
        <v>6</v>
      </c>
      <c r="S119" s="104">
        <v>2</v>
      </c>
      <c r="T119" s="104" t="e">
        <f>RANK(W119,W118:W119,1)</f>
        <v>#N/A</v>
      </c>
      <c r="U119" s="104" t="e">
        <f>VLOOKUP(S119,T38:U39,2,FALSE)</f>
        <v>#N/A</v>
      </c>
      <c r="V119" s="104" t="e">
        <f t="shared" si="94"/>
        <v>#N/A</v>
      </c>
      <c r="W119" s="104" t="e">
        <f t="shared" si="95"/>
        <v>#N/A</v>
      </c>
      <c r="X119" s="104" t="s">
        <v>27</v>
      </c>
      <c r="AE119" s="133"/>
      <c r="AN119" s="133"/>
      <c r="AR119" s="132"/>
      <c r="AS119" s="132"/>
      <c r="AT119" s="132"/>
      <c r="AU119" s="132"/>
      <c r="AV119" s="132"/>
      <c r="AW119" s="133"/>
      <c r="AX119" s="132"/>
      <c r="AY119" s="132"/>
      <c r="BE119" s="134"/>
      <c r="BF119" s="134"/>
    </row>
    <row r="120" spans="1:58" s="104" customFormat="1" x14ac:dyDescent="0.25">
      <c r="A120" s="130"/>
      <c r="B120" s="130"/>
      <c r="C120" s="130"/>
      <c r="D120" s="130"/>
      <c r="E120" s="130"/>
      <c r="F120" s="130"/>
      <c r="G120" s="130"/>
      <c r="H120" s="130"/>
      <c r="I120" s="131">
        <v>15</v>
      </c>
      <c r="J120" s="104">
        <v>1</v>
      </c>
      <c r="K120" s="104">
        <f>RANK(N120,N120:N121,1)</f>
        <v>1</v>
      </c>
      <c r="L120" s="104">
        <f>VLOOKUP(J120,K63:L64,2,FALSE)</f>
        <v>0</v>
      </c>
      <c r="M120" s="104">
        <f t="shared" si="86"/>
        <v>0</v>
      </c>
      <c r="N120" s="120">
        <f t="shared" si="87"/>
        <v>0</v>
      </c>
      <c r="R120" s="131">
        <v>7</v>
      </c>
      <c r="S120" s="104">
        <v>2</v>
      </c>
      <c r="T120" s="104" t="e">
        <f>RANK(W120,W120:W121,1)</f>
        <v>#N/A</v>
      </c>
      <c r="U120" s="104" t="e">
        <f>VLOOKUP(S120,T44:U45,2,FALSE)</f>
        <v>#N/A</v>
      </c>
      <c r="V120" s="104" t="e">
        <f t="shared" si="94"/>
        <v>#N/A</v>
      </c>
      <c r="W120" s="104" t="e">
        <f t="shared" si="95"/>
        <v>#N/A</v>
      </c>
      <c r="X120" s="104" t="s">
        <v>27</v>
      </c>
      <c r="AE120" s="133"/>
      <c r="AN120" s="133"/>
      <c r="AR120" s="132"/>
      <c r="AS120" s="132"/>
      <c r="AT120" s="132"/>
      <c r="AU120" s="132"/>
      <c r="AV120" s="132"/>
      <c r="AW120" s="133"/>
      <c r="AX120" s="132"/>
      <c r="AY120" s="132"/>
      <c r="BE120" s="134"/>
      <c r="BF120" s="134"/>
    </row>
    <row r="121" spans="1:58" s="104" customFormat="1" x14ac:dyDescent="0.25">
      <c r="A121" s="130"/>
      <c r="B121" s="130"/>
      <c r="C121" s="130"/>
      <c r="D121" s="130"/>
      <c r="E121" s="130"/>
      <c r="F121" s="130"/>
      <c r="G121" s="130"/>
      <c r="H121" s="130"/>
      <c r="I121" s="131">
        <v>16</v>
      </c>
      <c r="J121" s="104">
        <v>1</v>
      </c>
      <c r="K121" s="104">
        <f>RANK(N121,N120:N121,1)</f>
        <v>1</v>
      </c>
      <c r="L121" s="104">
        <f>VLOOKUP(J121,K67:L68,2,FALSE)</f>
        <v>0</v>
      </c>
      <c r="M121" s="104">
        <f t="shared" si="86"/>
        <v>0</v>
      </c>
      <c r="N121" s="120">
        <f t="shared" si="87"/>
        <v>0</v>
      </c>
      <c r="R121" s="131">
        <v>8</v>
      </c>
      <c r="S121" s="104">
        <v>2</v>
      </c>
      <c r="T121" s="104" t="e">
        <f>RANK(W121,W120:W121,1)</f>
        <v>#N/A</v>
      </c>
      <c r="U121" s="104" t="e">
        <f>VLOOKUP(S121,T50:U51,2,FALSE)</f>
        <v>#N/A</v>
      </c>
      <c r="V121" s="104" t="e">
        <f t="shared" si="94"/>
        <v>#N/A</v>
      </c>
      <c r="W121" s="104" t="e">
        <f t="shared" si="95"/>
        <v>#N/A</v>
      </c>
      <c r="X121" s="104" t="s">
        <v>27</v>
      </c>
      <c r="AE121" s="133"/>
      <c r="AK121" s="104" t="e">
        <f>RANK(AO121,AO$121:AO$122,1)</f>
        <v>#N/A</v>
      </c>
      <c r="AL121" s="104">
        <v>2</v>
      </c>
      <c r="AM121" s="135" t="e">
        <f>VLOOKUP($AL121,$AL$18:$AN$19,2,FALSE)</f>
        <v>#N/A</v>
      </c>
      <c r="AN121" s="136" t="e">
        <f>VLOOKUP($AL121,$AL$18:$AN$19,3,FALSE)</f>
        <v>#N/A</v>
      </c>
      <c r="AO121" s="137" t="e">
        <f>VLOOKUP(AM121,B$6:E$37,4,FALSE)</f>
        <v>#N/A</v>
      </c>
      <c r="AR121" s="132"/>
      <c r="AS121" s="132"/>
      <c r="AT121" s="132"/>
      <c r="AU121" s="132"/>
      <c r="AV121" s="132"/>
      <c r="AW121" s="133"/>
      <c r="AX121" s="132"/>
      <c r="AY121" s="132"/>
      <c r="BE121" s="134"/>
      <c r="BF121" s="134"/>
    </row>
    <row r="122" spans="1:58" x14ac:dyDescent="0.25">
      <c r="I122" s="128">
        <v>1</v>
      </c>
      <c r="J122" s="69">
        <v>2</v>
      </c>
      <c r="K122" s="69">
        <f>RANK(N122,N122:N123,1)</f>
        <v>1</v>
      </c>
      <c r="L122" s="69">
        <f>VLOOKUP(J122,K7:L8,2,FALSE)</f>
        <v>0</v>
      </c>
      <c r="M122" s="69">
        <f>VLOOKUP(L122,B$6:G$105,4,FALSE)</f>
        <v>0</v>
      </c>
      <c r="N122" s="129">
        <f>VLOOKUP(L122,B$6:G$105,6,FALSE)</f>
        <v>0</v>
      </c>
      <c r="R122" t="e">
        <f t="shared" ref="R122:R129" si="96">RANK(V122,V$122:V$129,1)</f>
        <v>#N/A</v>
      </c>
      <c r="S122">
        <v>2</v>
      </c>
      <c r="T122" s="49" t="e">
        <f>VLOOKUP($S122,$T$8:$V$9,2,FALSE)</f>
        <v>#N/A</v>
      </c>
      <c r="U122" s="50" t="e">
        <f>VLOOKUP(T122,B$6:F$37,4,FALSE)</f>
        <v>#N/A</v>
      </c>
      <c r="V122" s="50" t="e">
        <f t="shared" ref="V122:V129" si="97">VLOOKUP(T122,B$6:G$37,6,FALSE)</f>
        <v>#N/A</v>
      </c>
      <c r="X122" t="s">
        <v>27</v>
      </c>
      <c r="AA122" t="e">
        <f>RANK(AE122,AE$122:AE$125,1)</f>
        <v>#N/A</v>
      </c>
      <c r="AB122">
        <v>2</v>
      </c>
      <c r="AC122" s="49" t="e">
        <f>VLOOKUP($AB122,$AC$12:$AE$13,2,FALSE)</f>
        <v>#N/A</v>
      </c>
      <c r="AD122" s="49" t="e">
        <f>VLOOKUP($AB122,$AC$12:$AE$13,3,FALSE)</f>
        <v>#N/A</v>
      </c>
      <c r="AE122" s="51" t="e">
        <f>VLOOKUP(AC122,B$6:G$37,6,FALSE)</f>
        <v>#N/A</v>
      </c>
      <c r="AK122" t="e">
        <f>RANK(AO122,AO$121:AO$122,1)</f>
        <v>#N/A</v>
      </c>
      <c r="AL122">
        <v>2</v>
      </c>
      <c r="AM122" s="49" t="e">
        <f>VLOOKUP($AL122,$AL$41:$AN$42,2,FALSE)</f>
        <v>#N/A</v>
      </c>
      <c r="AN122" s="52" t="e">
        <f>VLOOKUP($AL122,$AL$41:$AN$42,3,FALSE)</f>
        <v>#N/A</v>
      </c>
      <c r="AO122" s="50" t="e">
        <f>VLOOKUP(AM122,B$6:E$37,4,FALSE)</f>
        <v>#N/A</v>
      </c>
      <c r="AR122" s="3"/>
    </row>
    <row r="123" spans="1:58" x14ac:dyDescent="0.25">
      <c r="I123" s="128">
        <v>2</v>
      </c>
      <c r="J123" s="69">
        <v>2</v>
      </c>
      <c r="K123" s="69">
        <f>RANK(N123,N122:N123,1)</f>
        <v>1</v>
      </c>
      <c r="L123" s="69">
        <f>VLOOKUP(J123,K11:L12,2,FALSE)</f>
        <v>0</v>
      </c>
      <c r="M123" s="69">
        <f t="shared" ref="M123:M137" si="98">VLOOKUP(L123,B$6:G$105,4,FALSE)</f>
        <v>0</v>
      </c>
      <c r="N123" s="129">
        <f t="shared" ref="N123:N137" si="99">VLOOKUP(L123,B$6:G$105,6,FALSE)</f>
        <v>0</v>
      </c>
      <c r="R123" t="e">
        <f t="shared" si="96"/>
        <v>#N/A</v>
      </c>
      <c r="S123">
        <v>2</v>
      </c>
      <c r="T123" s="49" t="e">
        <f>VLOOKUP($S123,$T$14:$V$15,2,FALSE)</f>
        <v>#N/A</v>
      </c>
      <c r="U123" s="50" t="e">
        <f t="shared" ref="U123:U129" si="100">VLOOKUP(T123,B$6:F$37,4,FALSE)</f>
        <v>#N/A</v>
      </c>
      <c r="V123" s="50" t="e">
        <f t="shared" si="97"/>
        <v>#N/A</v>
      </c>
      <c r="X123" t="s">
        <v>27</v>
      </c>
      <c r="AA123" t="e">
        <f>RANK(AE123,AE$122:AE$125,1)</f>
        <v>#N/A</v>
      </c>
      <c r="AB123">
        <v>2</v>
      </c>
      <c r="AC123" s="49" t="e">
        <f>VLOOKUP($AB123,$AC$24:$AE$25,2,FALSE)</f>
        <v>#N/A</v>
      </c>
      <c r="AD123" s="49" t="e">
        <f>VLOOKUP($AB123,$AC$24:$AE$25,3,FALSE)</f>
        <v>#N/A</v>
      </c>
      <c r="AE123" s="51" t="e">
        <f>VLOOKUP(AC123,B$6:G$37,6,FALSE)</f>
        <v>#N/A</v>
      </c>
    </row>
    <row r="124" spans="1:58" x14ac:dyDescent="0.25">
      <c r="I124" s="121">
        <v>3</v>
      </c>
      <c r="J124">
        <v>2</v>
      </c>
      <c r="K124">
        <f>RANK(N124,N124:N125,1)</f>
        <v>1</v>
      </c>
      <c r="L124">
        <f>VLOOKUP(J124,K15:L16,2,FALSE)</f>
        <v>0</v>
      </c>
      <c r="M124">
        <f t="shared" si="98"/>
        <v>0</v>
      </c>
      <c r="N124" s="120">
        <f t="shared" si="99"/>
        <v>0</v>
      </c>
      <c r="R124" t="e">
        <f t="shared" si="96"/>
        <v>#N/A</v>
      </c>
      <c r="S124">
        <v>2</v>
      </c>
      <c r="T124" s="49" t="e">
        <f>VLOOKUP($S124,$T$20:$V$21,2,FALSE)</f>
        <v>#N/A</v>
      </c>
      <c r="U124" s="50" t="e">
        <f t="shared" si="100"/>
        <v>#N/A</v>
      </c>
      <c r="V124" s="50" t="e">
        <f t="shared" si="97"/>
        <v>#N/A</v>
      </c>
      <c r="X124" t="s">
        <v>27</v>
      </c>
      <c r="AA124" t="e">
        <f>RANK(AE124,AE$122:AE$125,1)</f>
        <v>#N/A</v>
      </c>
      <c r="AB124">
        <v>2</v>
      </c>
      <c r="AC124" s="49" t="e">
        <f>VLOOKUP($AB124,$AC$35:$AE$36,2,FALSE)</f>
        <v>#N/A</v>
      </c>
      <c r="AD124" s="49" t="e">
        <f>VLOOKUP($AB124,$AC$35:$AE$36,3,FALSE)</f>
        <v>#N/A</v>
      </c>
      <c r="AE124" s="51" t="e">
        <f>VLOOKUP(AC124,B$6:G$37,6,FALSE)</f>
        <v>#N/A</v>
      </c>
    </row>
    <row r="125" spans="1:58" x14ac:dyDescent="0.25">
      <c r="I125" s="121">
        <v>4</v>
      </c>
      <c r="J125">
        <v>2</v>
      </c>
      <c r="K125">
        <f>RANK(N125,N124:N125,1)</f>
        <v>1</v>
      </c>
      <c r="L125">
        <f>VLOOKUP(J125,K19:L20,2,FALSE)</f>
        <v>0</v>
      </c>
      <c r="M125">
        <f t="shared" si="98"/>
        <v>0</v>
      </c>
      <c r="N125" s="120">
        <f t="shared" si="99"/>
        <v>0</v>
      </c>
      <c r="R125" t="e">
        <f t="shared" si="96"/>
        <v>#N/A</v>
      </c>
      <c r="S125">
        <v>2</v>
      </c>
      <c r="T125" s="49" t="e">
        <f>VLOOKUP($S125,$T$26:$V$27,2,FALSE)</f>
        <v>#N/A</v>
      </c>
      <c r="U125" s="50" t="e">
        <f t="shared" si="100"/>
        <v>#N/A</v>
      </c>
      <c r="V125" s="50" t="e">
        <f t="shared" si="97"/>
        <v>#N/A</v>
      </c>
      <c r="X125" t="s">
        <v>27</v>
      </c>
      <c r="AA125" t="e">
        <f>RANK(AE125,AE$122:AE$125,1)</f>
        <v>#N/A</v>
      </c>
      <c r="AB125">
        <v>2</v>
      </c>
      <c r="AC125" s="49" t="e">
        <f>VLOOKUP($AB125,$AC$47:$AE$48,2,FALSE)</f>
        <v>#N/A</v>
      </c>
      <c r="AD125" s="49" t="e">
        <f>VLOOKUP($AB125,$AC$47:$AE$48,3,FALSE)</f>
        <v>#N/A</v>
      </c>
      <c r="AE125" s="51" t="e">
        <f>VLOOKUP(AC125,B$6:G$37,6,FALSE)</f>
        <v>#N/A</v>
      </c>
    </row>
    <row r="126" spans="1:58" x14ac:dyDescent="0.25">
      <c r="I126" s="128">
        <v>5</v>
      </c>
      <c r="J126" s="69">
        <v>2</v>
      </c>
      <c r="K126" s="69">
        <f>RANK(N126,N126:N127,1)</f>
        <v>1</v>
      </c>
      <c r="L126" s="69">
        <f>VLOOKUP(J126,K23:L24,2,FALSE)</f>
        <v>0</v>
      </c>
      <c r="M126" s="69">
        <f t="shared" si="98"/>
        <v>0</v>
      </c>
      <c r="N126" s="129">
        <f t="shared" si="99"/>
        <v>0</v>
      </c>
      <c r="R126" t="e">
        <f t="shared" si="96"/>
        <v>#N/A</v>
      </c>
      <c r="S126">
        <v>2</v>
      </c>
      <c r="T126" s="49" t="e">
        <f>VLOOKUP($S126,$T$32:$V$33,2,FALSE)</f>
        <v>#N/A</v>
      </c>
      <c r="U126" s="50" t="e">
        <f t="shared" si="100"/>
        <v>#N/A</v>
      </c>
      <c r="V126" s="50" t="e">
        <f t="shared" si="97"/>
        <v>#N/A</v>
      </c>
      <c r="X126" t="s">
        <v>27</v>
      </c>
      <c r="AC126" s="49"/>
      <c r="AD126" s="49"/>
      <c r="AE126" s="51"/>
    </row>
    <row r="127" spans="1:58" x14ac:dyDescent="0.25">
      <c r="I127" s="128">
        <v>6</v>
      </c>
      <c r="J127" s="69">
        <v>2</v>
      </c>
      <c r="K127" s="69">
        <f>RANK(N127,N126:N127,1)</f>
        <v>1</v>
      </c>
      <c r="L127" s="69">
        <f>VLOOKUP(J127,K27:L28,2,FALSE)</f>
        <v>0</v>
      </c>
      <c r="M127" s="69">
        <f t="shared" si="98"/>
        <v>0</v>
      </c>
      <c r="N127" s="129">
        <f t="shared" si="99"/>
        <v>0</v>
      </c>
      <c r="R127" t="e">
        <f t="shared" si="96"/>
        <v>#N/A</v>
      </c>
      <c r="S127">
        <v>2</v>
      </c>
      <c r="T127" s="49" t="e">
        <f>VLOOKUP($S127,$T$38:$V$39,2,FALSE)</f>
        <v>#N/A</v>
      </c>
      <c r="U127" s="50" t="e">
        <f t="shared" si="100"/>
        <v>#N/A</v>
      </c>
      <c r="V127" s="50" t="e">
        <f t="shared" si="97"/>
        <v>#N/A</v>
      </c>
      <c r="X127" t="s">
        <v>27</v>
      </c>
      <c r="AC127" s="49"/>
      <c r="AD127" s="49"/>
      <c r="AE127" s="51"/>
    </row>
    <row r="128" spans="1:58" x14ac:dyDescent="0.25">
      <c r="I128" s="121">
        <v>7</v>
      </c>
      <c r="J128">
        <v>2</v>
      </c>
      <c r="K128">
        <f>RANK(N128,N128:N129,1)</f>
        <v>1</v>
      </c>
      <c r="L128">
        <f>VLOOKUP(J128,K31:L32,2,FALSE)</f>
        <v>0</v>
      </c>
      <c r="M128">
        <f t="shared" si="98"/>
        <v>0</v>
      </c>
      <c r="N128" s="120">
        <f t="shared" si="99"/>
        <v>0</v>
      </c>
      <c r="R128" t="e">
        <f t="shared" si="96"/>
        <v>#N/A</v>
      </c>
      <c r="S128">
        <v>2</v>
      </c>
      <c r="T128" s="49" t="e">
        <f>VLOOKUP($S128,$T$44:$V$45,2,FALSE)</f>
        <v>#N/A</v>
      </c>
      <c r="U128" s="50" t="e">
        <f t="shared" si="100"/>
        <v>#N/A</v>
      </c>
      <c r="V128" s="50" t="e">
        <f t="shared" si="97"/>
        <v>#N/A</v>
      </c>
      <c r="X128" t="s">
        <v>27</v>
      </c>
      <c r="AC128" s="49"/>
      <c r="AD128" s="49"/>
      <c r="AE128" s="51"/>
    </row>
    <row r="129" spans="9:31" x14ac:dyDescent="0.25">
      <c r="I129" s="121">
        <v>8</v>
      </c>
      <c r="J129">
        <v>2</v>
      </c>
      <c r="K129">
        <f>RANK(N129,N128:N129,1)</f>
        <v>1</v>
      </c>
      <c r="L129">
        <f>VLOOKUP(J129,K35:L36,2,FALSE)</f>
        <v>0</v>
      </c>
      <c r="M129">
        <f t="shared" si="98"/>
        <v>0</v>
      </c>
      <c r="N129" s="120">
        <f t="shared" si="99"/>
        <v>0</v>
      </c>
      <c r="R129" t="e">
        <f t="shared" si="96"/>
        <v>#N/A</v>
      </c>
      <c r="S129">
        <v>2</v>
      </c>
      <c r="T129" s="49" t="e">
        <f>VLOOKUP($S129,$T$50:$V$51,2,FALSE)</f>
        <v>#N/A</v>
      </c>
      <c r="U129" s="50" t="e">
        <f t="shared" si="100"/>
        <v>#N/A</v>
      </c>
      <c r="V129" s="50" t="e">
        <f t="shared" si="97"/>
        <v>#N/A</v>
      </c>
      <c r="X129" t="s">
        <v>27</v>
      </c>
      <c r="AC129" s="49"/>
      <c r="AD129" s="49"/>
      <c r="AE129" s="51"/>
    </row>
    <row r="130" spans="9:31" x14ac:dyDescent="0.25">
      <c r="I130" s="128">
        <v>9</v>
      </c>
      <c r="J130" s="69">
        <v>2</v>
      </c>
      <c r="K130" s="69">
        <f>RANK(N130,N130:N131,1)</f>
        <v>1</v>
      </c>
      <c r="L130" s="69">
        <f>VLOOKUP(J130,K39:L40,2,FALSE)</f>
        <v>0</v>
      </c>
      <c r="M130" s="69">
        <f t="shared" si="98"/>
        <v>0</v>
      </c>
      <c r="N130" s="129">
        <f t="shared" si="99"/>
        <v>0</v>
      </c>
      <c r="T130" s="49"/>
      <c r="U130" s="49"/>
      <c r="V130" s="50"/>
      <c r="X130" t="s">
        <v>27</v>
      </c>
      <c r="AC130" s="49"/>
      <c r="AD130" s="49"/>
      <c r="AE130" s="51"/>
    </row>
    <row r="131" spans="9:31" x14ac:dyDescent="0.25">
      <c r="I131" s="128">
        <v>10</v>
      </c>
      <c r="J131" s="69">
        <v>2</v>
      </c>
      <c r="K131" s="69">
        <f>RANK(N131,N130:N131,1)</f>
        <v>1</v>
      </c>
      <c r="L131" s="69">
        <f>VLOOKUP(J131,K43:L44,2,FALSE)</f>
        <v>0</v>
      </c>
      <c r="M131" s="69">
        <f t="shared" si="98"/>
        <v>0</v>
      </c>
      <c r="N131" s="129">
        <f t="shared" si="99"/>
        <v>0</v>
      </c>
      <c r="T131" s="49"/>
      <c r="U131" s="49"/>
      <c r="V131" s="50"/>
      <c r="X131" t="s">
        <v>27</v>
      </c>
      <c r="AC131" s="49"/>
      <c r="AD131" s="49"/>
      <c r="AE131" s="51"/>
    </row>
    <row r="132" spans="9:31" x14ac:dyDescent="0.25">
      <c r="I132" s="121">
        <v>11</v>
      </c>
      <c r="J132">
        <v>2</v>
      </c>
      <c r="K132">
        <f>RANK(N132,N132:N133,1)</f>
        <v>1</v>
      </c>
      <c r="L132">
        <f>VLOOKUP(J132,K47:L48,2,FALSE)</f>
        <v>0</v>
      </c>
      <c r="M132">
        <f t="shared" si="98"/>
        <v>0</v>
      </c>
      <c r="N132" s="120">
        <f t="shared" si="99"/>
        <v>0</v>
      </c>
      <c r="T132" s="49"/>
      <c r="U132" s="49"/>
      <c r="V132" s="50"/>
      <c r="X132" t="s">
        <v>27</v>
      </c>
      <c r="AC132" s="49"/>
      <c r="AD132" s="49"/>
      <c r="AE132" s="51"/>
    </row>
    <row r="133" spans="9:31" ht="15.75" x14ac:dyDescent="0.25">
      <c r="I133" s="121">
        <v>12</v>
      </c>
      <c r="J133">
        <v>2</v>
      </c>
      <c r="K133">
        <f>RANK(N133,N132:N133,1)</f>
        <v>1</v>
      </c>
      <c r="L133">
        <f>VLOOKUP(J133,K51:L52,2,FALSE)</f>
        <v>0</v>
      </c>
      <c r="M133">
        <f t="shared" si="98"/>
        <v>0</v>
      </c>
      <c r="N133" s="120">
        <f t="shared" si="99"/>
        <v>0</v>
      </c>
      <c r="T133" s="49"/>
      <c r="U133" s="49">
        <v>21</v>
      </c>
      <c r="V133" t="str">
        <f t="shared" ref="V133:V155" si="101">CONCATENATE(Z140,X111,AA133)</f>
        <v>Elis Berg</v>
      </c>
      <c r="X133" t="s">
        <v>27</v>
      </c>
      <c r="AA133" s="54" t="s">
        <v>29</v>
      </c>
      <c r="AB133" s="54" t="s">
        <v>30</v>
      </c>
      <c r="AC133" s="49"/>
      <c r="AD133" s="49"/>
      <c r="AE133" s="54" t="s">
        <v>30</v>
      </c>
    </row>
    <row r="134" spans="9:31" ht="15.75" x14ac:dyDescent="0.25">
      <c r="I134" s="128">
        <v>13</v>
      </c>
      <c r="J134" s="69">
        <v>2</v>
      </c>
      <c r="K134" s="69">
        <f>RANK(N134,N134:N135,1)</f>
        <v>1</v>
      </c>
      <c r="L134" s="69">
        <f>VLOOKUP(J134,K55:L56,2,FALSE)</f>
        <v>0</v>
      </c>
      <c r="M134" s="69">
        <f t="shared" si="98"/>
        <v>0</v>
      </c>
      <c r="N134" s="129">
        <f t="shared" si="99"/>
        <v>0</v>
      </c>
      <c r="T134" s="49"/>
      <c r="U134" s="49">
        <v>22</v>
      </c>
      <c r="V134" t="str">
        <f t="shared" si="101"/>
        <v>Erik Lieback</v>
      </c>
      <c r="AA134" s="54" t="s">
        <v>32</v>
      </c>
      <c r="AB134" s="54" t="s">
        <v>5</v>
      </c>
      <c r="AE134" s="54" t="s">
        <v>5</v>
      </c>
    </row>
    <row r="135" spans="9:31" ht="15.75" x14ac:dyDescent="0.25">
      <c r="I135" s="128">
        <v>14</v>
      </c>
      <c r="J135" s="69">
        <v>2</v>
      </c>
      <c r="K135" s="69">
        <f>RANK(N135,N134:N135,1)</f>
        <v>1</v>
      </c>
      <c r="L135" s="69">
        <f>VLOOKUP(J135,K59:L60,2,FALSE)</f>
        <v>0</v>
      </c>
      <c r="M135" s="69">
        <f t="shared" si="98"/>
        <v>0</v>
      </c>
      <c r="N135" s="129">
        <f t="shared" si="99"/>
        <v>0</v>
      </c>
      <c r="T135" s="49"/>
      <c r="U135" s="49">
        <v>23</v>
      </c>
      <c r="V135" t="str">
        <f t="shared" si="101"/>
        <v>Simon Lundberg</v>
      </c>
      <c r="AA135" s="54" t="s">
        <v>34</v>
      </c>
      <c r="AB135" s="54" t="s">
        <v>35</v>
      </c>
      <c r="AE135" s="54" t="s">
        <v>35</v>
      </c>
    </row>
    <row r="136" spans="9:31" ht="15.75" x14ac:dyDescent="0.25">
      <c r="I136" s="121">
        <v>15</v>
      </c>
      <c r="J136">
        <v>2</v>
      </c>
      <c r="K136">
        <f>RANK(N136,N136:N137,1)</f>
        <v>1</v>
      </c>
      <c r="L136">
        <f>VLOOKUP(J136,K63:L64,2,FALSE)</f>
        <v>0</v>
      </c>
      <c r="M136">
        <f t="shared" si="98"/>
        <v>0</v>
      </c>
      <c r="N136" s="120">
        <f t="shared" si="99"/>
        <v>0</v>
      </c>
      <c r="T136" s="49"/>
      <c r="U136" s="49">
        <v>24</v>
      </c>
      <c r="V136" t="str">
        <f t="shared" si="101"/>
        <v>Adam Gillman</v>
      </c>
      <c r="AA136" s="54" t="s">
        <v>37</v>
      </c>
      <c r="AB136" s="54" t="s">
        <v>38</v>
      </c>
      <c r="AE136" s="54" t="s">
        <v>38</v>
      </c>
    </row>
    <row r="137" spans="9:31" ht="15.75" x14ac:dyDescent="0.25">
      <c r="I137" s="121">
        <v>16</v>
      </c>
      <c r="J137">
        <v>2</v>
      </c>
      <c r="K137">
        <f>RANK(N137,N136:N137,1)</f>
        <v>1</v>
      </c>
      <c r="L137">
        <f>VLOOKUP(J137,K67:L68,2,FALSE)</f>
        <v>0</v>
      </c>
      <c r="M137">
        <f t="shared" si="98"/>
        <v>0</v>
      </c>
      <c r="N137" s="120">
        <f t="shared" si="99"/>
        <v>0</v>
      </c>
      <c r="T137" s="49"/>
      <c r="U137" s="49">
        <v>25</v>
      </c>
      <c r="V137" t="str">
        <f t="shared" si="101"/>
        <v>Marcus Lennartsson</v>
      </c>
      <c r="AA137" s="54" t="s">
        <v>40</v>
      </c>
      <c r="AB137" s="54" t="s">
        <v>38</v>
      </c>
      <c r="AE137" s="54" t="s">
        <v>38</v>
      </c>
    </row>
    <row r="138" spans="9:31" ht="15.75" x14ac:dyDescent="0.25">
      <c r="U138">
        <v>26</v>
      </c>
      <c r="V138" t="str">
        <f t="shared" si="101"/>
        <v>Gabriel Strid</v>
      </c>
      <c r="AA138" s="54" t="s">
        <v>42</v>
      </c>
      <c r="AB138" s="54" t="s">
        <v>30</v>
      </c>
      <c r="AE138" s="54" t="s">
        <v>30</v>
      </c>
    </row>
    <row r="139" spans="9:31" ht="15.75" x14ac:dyDescent="0.25">
      <c r="J139" t="e">
        <f t="shared" ref="J139:J154" si="102">RANK(N139,N$139:N$154,1)</f>
        <v>#N/A</v>
      </c>
      <c r="K139">
        <v>2</v>
      </c>
      <c r="L139" s="49">
        <f>VLOOKUP(K139,$K$7:$M$8,2,FALSE)</f>
        <v>0</v>
      </c>
      <c r="M139" s="49">
        <f t="shared" ref="M139:M154" si="103">VLOOKUP(L139,B$6:G$37,5,FALSE)</f>
        <v>0</v>
      </c>
      <c r="N139" s="49" t="e">
        <f t="shared" ref="N139:N154" si="104">VLOOKUP(M139,C$6:H$37,5,FALSE)</f>
        <v>#N/A</v>
      </c>
      <c r="U139">
        <v>27</v>
      </c>
      <c r="V139" t="str">
        <f t="shared" si="101"/>
        <v>Oscar Fridsäll</v>
      </c>
      <c r="AA139" s="54" t="s">
        <v>44</v>
      </c>
      <c r="AB139" s="54" t="s">
        <v>45</v>
      </c>
      <c r="AE139" s="54" t="s">
        <v>45</v>
      </c>
    </row>
    <row r="140" spans="9:31" ht="15.75" x14ac:dyDescent="0.25">
      <c r="J140" t="e">
        <f t="shared" si="102"/>
        <v>#N/A</v>
      </c>
      <c r="K140">
        <v>2</v>
      </c>
      <c r="L140" s="49">
        <f>VLOOKUP(K140,$K$11:$M$12,2,FALSE)</f>
        <v>0</v>
      </c>
      <c r="M140" s="49">
        <f t="shared" si="103"/>
        <v>0</v>
      </c>
      <c r="N140" s="49" t="e">
        <f t="shared" si="104"/>
        <v>#N/A</v>
      </c>
      <c r="U140">
        <v>28</v>
      </c>
      <c r="V140" t="str">
        <f t="shared" si="101"/>
        <v>Daniel Andersson</v>
      </c>
      <c r="Z140" s="54" t="s">
        <v>28</v>
      </c>
      <c r="AA140" s="54" t="s">
        <v>47</v>
      </c>
      <c r="AB140" s="54" t="s">
        <v>48</v>
      </c>
      <c r="AE140" s="54" t="s">
        <v>48</v>
      </c>
    </row>
    <row r="141" spans="9:31" ht="15.75" x14ac:dyDescent="0.25">
      <c r="J141" t="e">
        <f t="shared" si="102"/>
        <v>#N/A</v>
      </c>
      <c r="K141">
        <v>2</v>
      </c>
      <c r="L141" s="49">
        <f>VLOOKUP(K141,$K$15:$M$16,2,FALSE)</f>
        <v>0</v>
      </c>
      <c r="M141" s="49">
        <f t="shared" si="103"/>
        <v>0</v>
      </c>
      <c r="N141" s="49" t="e">
        <f t="shared" si="104"/>
        <v>#N/A</v>
      </c>
      <c r="U141">
        <v>29</v>
      </c>
      <c r="V141" t="str">
        <f t="shared" si="101"/>
        <v>Oscar Johansson</v>
      </c>
      <c r="Z141" s="54" t="s">
        <v>31</v>
      </c>
      <c r="AA141" s="54" t="s">
        <v>49</v>
      </c>
      <c r="AB141" s="54" t="s">
        <v>50</v>
      </c>
      <c r="AE141" s="54" t="s">
        <v>50</v>
      </c>
    </row>
    <row r="142" spans="9:31" ht="15.75" x14ac:dyDescent="0.25">
      <c r="J142" t="e">
        <f t="shared" si="102"/>
        <v>#N/A</v>
      </c>
      <c r="K142">
        <v>2</v>
      </c>
      <c r="L142" s="49">
        <f>VLOOKUP(K142,$K$19:$M$20,2,FALSE)</f>
        <v>0</v>
      </c>
      <c r="M142" s="49">
        <f t="shared" si="103"/>
        <v>0</v>
      </c>
      <c r="N142" s="49" t="e">
        <f t="shared" si="104"/>
        <v>#N/A</v>
      </c>
      <c r="U142">
        <v>30</v>
      </c>
      <c r="V142" t="str">
        <f t="shared" si="101"/>
        <v>Erik Sjöberg</v>
      </c>
      <c r="Z142" s="54" t="s">
        <v>33</v>
      </c>
      <c r="AA142" s="54" t="s">
        <v>51</v>
      </c>
      <c r="AB142" s="54" t="s">
        <v>52</v>
      </c>
      <c r="AE142" s="54" t="s">
        <v>52</v>
      </c>
    </row>
    <row r="143" spans="9:31" ht="15.75" x14ac:dyDescent="0.25">
      <c r="J143" t="e">
        <f t="shared" si="102"/>
        <v>#N/A</v>
      </c>
      <c r="K143">
        <v>2</v>
      </c>
      <c r="L143" s="49">
        <f>VLOOKUP(K143,$K$23:$M$24,2,FALSE)</f>
        <v>0</v>
      </c>
      <c r="M143" s="49">
        <f t="shared" si="103"/>
        <v>0</v>
      </c>
      <c r="N143" s="49" t="e">
        <f t="shared" si="104"/>
        <v>#N/A</v>
      </c>
      <c r="U143">
        <v>31</v>
      </c>
      <c r="V143" t="str">
        <f t="shared" si="101"/>
        <v>Markus Johansson</v>
      </c>
      <c r="Z143" s="54" t="s">
        <v>36</v>
      </c>
      <c r="AA143" s="54" t="s">
        <v>49</v>
      </c>
      <c r="AB143" s="54" t="s">
        <v>54</v>
      </c>
      <c r="AE143" s="54" t="s">
        <v>54</v>
      </c>
    </row>
    <row r="144" spans="9:31" ht="15.75" x14ac:dyDescent="0.25">
      <c r="J144" t="e">
        <f t="shared" si="102"/>
        <v>#N/A</v>
      </c>
      <c r="K144">
        <v>2</v>
      </c>
      <c r="L144" s="49">
        <f>VLOOKUP(K144,$K$27:$M$28,2,FALSE)</f>
        <v>0</v>
      </c>
      <c r="M144" s="49">
        <f t="shared" si="103"/>
        <v>0</v>
      </c>
      <c r="N144" s="49" t="e">
        <f t="shared" si="104"/>
        <v>#N/A</v>
      </c>
      <c r="U144">
        <v>32</v>
      </c>
      <c r="V144" t="str">
        <f t="shared" si="101"/>
        <v>Mattias vesterlund</v>
      </c>
      <c r="Z144" s="54" t="s">
        <v>39</v>
      </c>
      <c r="AA144" s="54" t="s">
        <v>56</v>
      </c>
      <c r="AB144" s="54" t="s">
        <v>57</v>
      </c>
      <c r="AE144" s="54" t="s">
        <v>57</v>
      </c>
    </row>
    <row r="145" spans="10:31" ht="15.75" x14ac:dyDescent="0.25">
      <c r="J145" t="e">
        <f t="shared" si="102"/>
        <v>#N/A</v>
      </c>
      <c r="K145">
        <v>2</v>
      </c>
      <c r="L145" s="49">
        <f>VLOOKUP(K145,$K$31:$M$32,2,FALSE)</f>
        <v>0</v>
      </c>
      <c r="M145" s="49">
        <f t="shared" si="103"/>
        <v>0</v>
      </c>
      <c r="N145" s="49" t="e">
        <f t="shared" si="104"/>
        <v>#N/A</v>
      </c>
      <c r="U145">
        <v>33</v>
      </c>
      <c r="V145" t="str">
        <f t="shared" si="101"/>
        <v>Andreas Svensson</v>
      </c>
      <c r="Z145" s="54" t="s">
        <v>41</v>
      </c>
      <c r="AA145" s="54" t="s">
        <v>59</v>
      </c>
      <c r="AB145" s="54" t="s">
        <v>5</v>
      </c>
      <c r="AE145" s="54" t="s">
        <v>5</v>
      </c>
    </row>
    <row r="146" spans="10:31" ht="15.75" x14ac:dyDescent="0.25">
      <c r="J146" t="e">
        <f t="shared" si="102"/>
        <v>#N/A</v>
      </c>
      <c r="K146">
        <v>2</v>
      </c>
      <c r="L146" s="49">
        <f>VLOOKUP(K146,$K$35:$M$36,2,FALSE)</f>
        <v>0</v>
      </c>
      <c r="M146" s="49">
        <f t="shared" si="103"/>
        <v>0</v>
      </c>
      <c r="N146" s="49" t="e">
        <f t="shared" si="104"/>
        <v>#N/A</v>
      </c>
      <c r="U146">
        <v>34</v>
      </c>
      <c r="V146" t="str">
        <f t="shared" si="101"/>
        <v>Axel Ekström</v>
      </c>
      <c r="Z146" s="54" t="s">
        <v>43</v>
      </c>
      <c r="AA146" s="54" t="s">
        <v>61</v>
      </c>
      <c r="AB146" s="54" t="s">
        <v>38</v>
      </c>
      <c r="AE146" s="54" t="s">
        <v>38</v>
      </c>
    </row>
    <row r="147" spans="10:31" ht="15.75" x14ac:dyDescent="0.25">
      <c r="J147" t="e">
        <f t="shared" si="102"/>
        <v>#N/A</v>
      </c>
      <c r="K147">
        <v>2</v>
      </c>
      <c r="L147" s="49">
        <f>VLOOKUP(K147,$K$39:$M$40,2,FALSE)</f>
        <v>0</v>
      </c>
      <c r="M147" s="49">
        <f t="shared" si="103"/>
        <v>0</v>
      </c>
      <c r="N147" s="49" t="e">
        <f t="shared" si="104"/>
        <v>#N/A</v>
      </c>
      <c r="U147">
        <v>35</v>
      </c>
      <c r="V147" t="str">
        <f t="shared" si="101"/>
        <v>Marcus Johansson</v>
      </c>
      <c r="Z147" s="54" t="s">
        <v>46</v>
      </c>
      <c r="AA147" s="54" t="s">
        <v>49</v>
      </c>
      <c r="AB147" s="54" t="s">
        <v>62</v>
      </c>
      <c r="AE147" s="54" t="s">
        <v>62</v>
      </c>
    </row>
    <row r="148" spans="10:31" ht="15.75" x14ac:dyDescent="0.25">
      <c r="J148" t="e">
        <f t="shared" si="102"/>
        <v>#N/A</v>
      </c>
      <c r="K148">
        <v>2</v>
      </c>
      <c r="L148" s="49">
        <f>VLOOKUP(K148,$K$43:$M$44,2,FALSE)</f>
        <v>0</v>
      </c>
      <c r="M148" s="49">
        <f t="shared" si="103"/>
        <v>0</v>
      </c>
      <c r="N148" s="49" t="e">
        <f t="shared" si="104"/>
        <v>#N/A</v>
      </c>
      <c r="U148">
        <v>36</v>
      </c>
      <c r="V148" t="str">
        <f t="shared" si="101"/>
        <v>Pontus Hermansson</v>
      </c>
      <c r="Z148" s="54" t="s">
        <v>43</v>
      </c>
      <c r="AA148" s="54" t="s">
        <v>64</v>
      </c>
      <c r="AB148" s="54" t="s">
        <v>5</v>
      </c>
      <c r="AE148" s="54" t="s">
        <v>5</v>
      </c>
    </row>
    <row r="149" spans="10:31" ht="15.75" x14ac:dyDescent="0.25">
      <c r="J149" t="e">
        <f t="shared" si="102"/>
        <v>#N/A</v>
      </c>
      <c r="K149">
        <v>2</v>
      </c>
      <c r="L149" s="49">
        <f>VLOOKUP(K149,$K$47:$M$48,2,FALSE)</f>
        <v>0</v>
      </c>
      <c r="M149" s="49">
        <f t="shared" si="103"/>
        <v>0</v>
      </c>
      <c r="N149" s="49" t="e">
        <f t="shared" si="104"/>
        <v>#N/A</v>
      </c>
      <c r="U149">
        <v>37</v>
      </c>
      <c r="V149" t="str">
        <f t="shared" si="101"/>
        <v>Marcus Grate</v>
      </c>
      <c r="Z149" s="54" t="s">
        <v>31</v>
      </c>
      <c r="AA149" s="54" t="s">
        <v>65</v>
      </c>
      <c r="AB149" s="54" t="s">
        <v>66</v>
      </c>
      <c r="AE149" s="54" t="s">
        <v>66</v>
      </c>
    </row>
    <row r="150" spans="10:31" ht="15.75" x14ac:dyDescent="0.25">
      <c r="J150" t="e">
        <f t="shared" si="102"/>
        <v>#N/A</v>
      </c>
      <c r="K150">
        <v>2</v>
      </c>
      <c r="L150" s="49">
        <f>VLOOKUP(K150,$K$51:$M$52,2,FALSE)</f>
        <v>0</v>
      </c>
      <c r="M150" s="49">
        <f t="shared" si="103"/>
        <v>0</v>
      </c>
      <c r="N150" s="49" t="e">
        <f t="shared" si="104"/>
        <v>#N/A</v>
      </c>
      <c r="U150">
        <v>38</v>
      </c>
      <c r="V150" t="str">
        <f t="shared" si="101"/>
        <v>Albin Tärning</v>
      </c>
      <c r="Z150" s="54" t="s">
        <v>53</v>
      </c>
      <c r="AA150" s="54" t="s">
        <v>68</v>
      </c>
      <c r="AB150" s="54" t="s">
        <v>69</v>
      </c>
      <c r="AE150" s="54" t="s">
        <v>69</v>
      </c>
    </row>
    <row r="151" spans="10:31" ht="15.75" x14ac:dyDescent="0.25">
      <c r="J151" t="e">
        <f t="shared" si="102"/>
        <v>#N/A</v>
      </c>
      <c r="K151">
        <v>2</v>
      </c>
      <c r="L151" s="49">
        <f>VLOOKUP(K151,$K$55:$M$56,2,FALSE)</f>
        <v>0</v>
      </c>
      <c r="M151" s="49">
        <f t="shared" si="103"/>
        <v>0</v>
      </c>
      <c r="N151" s="49" t="e">
        <f t="shared" si="104"/>
        <v>#N/A</v>
      </c>
      <c r="U151">
        <v>39</v>
      </c>
      <c r="V151" t="str">
        <f t="shared" si="101"/>
        <v>Anton Persson</v>
      </c>
      <c r="Z151" s="54" t="s">
        <v>55</v>
      </c>
      <c r="AA151" s="54" t="s">
        <v>71</v>
      </c>
      <c r="AB151" s="54" t="s">
        <v>72</v>
      </c>
      <c r="AE151" s="54" t="s">
        <v>72</v>
      </c>
    </row>
    <row r="152" spans="10:31" ht="15.75" x14ac:dyDescent="0.25">
      <c r="J152" t="e">
        <f t="shared" si="102"/>
        <v>#N/A</v>
      </c>
      <c r="K152">
        <v>2</v>
      </c>
      <c r="L152" s="49">
        <f>VLOOKUP(K152,$K$59:$M$60,2,FALSE)</f>
        <v>0</v>
      </c>
      <c r="M152" s="49">
        <f t="shared" si="103"/>
        <v>0</v>
      </c>
      <c r="N152" s="49" t="e">
        <f t="shared" si="104"/>
        <v>#N/A</v>
      </c>
      <c r="U152">
        <v>40</v>
      </c>
      <c r="V152" t="str">
        <f t="shared" si="101"/>
        <v>Filip Danielsson</v>
      </c>
      <c r="Z152" s="54" t="s">
        <v>58</v>
      </c>
      <c r="AA152" s="54" t="s">
        <v>74</v>
      </c>
      <c r="AB152" s="54" t="s">
        <v>75</v>
      </c>
      <c r="AE152" s="54" t="s">
        <v>75</v>
      </c>
    </row>
    <row r="153" spans="10:31" ht="15.75" x14ac:dyDescent="0.25">
      <c r="J153" t="e">
        <f t="shared" si="102"/>
        <v>#N/A</v>
      </c>
      <c r="K153">
        <v>2</v>
      </c>
      <c r="L153" s="49">
        <f>VLOOKUP(K153,$K$63:$M$64,2,FALSE)</f>
        <v>0</v>
      </c>
      <c r="M153" s="49">
        <f t="shared" si="103"/>
        <v>0</v>
      </c>
      <c r="N153" s="49" t="e">
        <f t="shared" si="104"/>
        <v>#N/A</v>
      </c>
      <c r="U153">
        <v>41</v>
      </c>
      <c r="V153" t="str">
        <f t="shared" si="101"/>
        <v>Viktor Thorn</v>
      </c>
      <c r="Z153" s="54" t="s">
        <v>60</v>
      </c>
      <c r="AA153" s="54" t="s">
        <v>77</v>
      </c>
      <c r="AB153" s="54" t="s">
        <v>5</v>
      </c>
      <c r="AE153" s="54" t="s">
        <v>5</v>
      </c>
    </row>
    <row r="154" spans="10:31" ht="15.75" x14ac:dyDescent="0.25">
      <c r="J154" t="e">
        <f t="shared" si="102"/>
        <v>#N/A</v>
      </c>
      <c r="K154">
        <v>2</v>
      </c>
      <c r="L154" s="49">
        <f>VLOOKUP(K154,$K$67:$M$68,2,FALSE)</f>
        <v>0</v>
      </c>
      <c r="M154" s="49">
        <f t="shared" si="103"/>
        <v>0</v>
      </c>
      <c r="N154" s="49" t="e">
        <f t="shared" si="104"/>
        <v>#N/A</v>
      </c>
      <c r="U154">
        <v>42</v>
      </c>
      <c r="V154" t="str">
        <f t="shared" si="101"/>
        <v>Fredrik Andrée</v>
      </c>
      <c r="Z154" s="54" t="s">
        <v>39</v>
      </c>
      <c r="AA154" s="54" t="s">
        <v>79</v>
      </c>
      <c r="AB154" s="54" t="s">
        <v>80</v>
      </c>
      <c r="AE154" s="54" t="s">
        <v>80</v>
      </c>
    </row>
    <row r="155" spans="10:31" ht="15.75" x14ac:dyDescent="0.25">
      <c r="U155">
        <v>43</v>
      </c>
      <c r="V155" t="str">
        <f t="shared" si="101"/>
        <v>Marcus Fredriksson</v>
      </c>
      <c r="Z155" s="54" t="s">
        <v>63</v>
      </c>
      <c r="AA155" s="54" t="s">
        <v>81</v>
      </c>
      <c r="AB155" s="54" t="s">
        <v>57</v>
      </c>
      <c r="AE155" s="54" t="s">
        <v>57</v>
      </c>
    </row>
    <row r="156" spans="10:31" ht="15.75" x14ac:dyDescent="0.25">
      <c r="Z156" s="54" t="s">
        <v>39</v>
      </c>
    </row>
    <row r="157" spans="10:31" ht="15.75" x14ac:dyDescent="0.25">
      <c r="Z157" s="54" t="s">
        <v>67</v>
      </c>
    </row>
    <row r="158" spans="10:31" ht="15.75" x14ac:dyDescent="0.25">
      <c r="Z158" s="54" t="s">
        <v>70</v>
      </c>
    </row>
    <row r="159" spans="10:31" ht="15.75" x14ac:dyDescent="0.25">
      <c r="Z159" s="54" t="s">
        <v>73</v>
      </c>
    </row>
    <row r="160" spans="10:31" ht="15.75" x14ac:dyDescent="0.25">
      <c r="Z160" s="54" t="s">
        <v>76</v>
      </c>
    </row>
    <row r="161" spans="26:26" ht="15.75" x14ac:dyDescent="0.25">
      <c r="Z161" s="54" t="s">
        <v>78</v>
      </c>
    </row>
    <row r="162" spans="26:26" ht="15.75" x14ac:dyDescent="0.25">
      <c r="Z162" s="54" t="s">
        <v>39</v>
      </c>
    </row>
  </sheetData>
  <sheetProtection sheet="1" objects="1" scenarios="1"/>
  <mergeCells count="16">
    <mergeCell ref="AA2:AN3"/>
    <mergeCell ref="AA5:AN6"/>
    <mergeCell ref="R8:R9"/>
    <mergeCell ref="AA12:AA13"/>
    <mergeCell ref="R14:R15"/>
    <mergeCell ref="AA35:AA36"/>
    <mergeCell ref="AJ18:AJ19"/>
    <mergeCell ref="R20:R21"/>
    <mergeCell ref="AA24:AA25"/>
    <mergeCell ref="R26:R27"/>
    <mergeCell ref="R32:R33"/>
    <mergeCell ref="R38:R39"/>
    <mergeCell ref="AJ41:AJ42"/>
    <mergeCell ref="R44:R45"/>
    <mergeCell ref="AA47:AA48"/>
    <mergeCell ref="R50:R51"/>
  </mergeCells>
  <pageMargins left="0.7" right="0.7" top="0.75" bottom="0.75" header="0.3" footer="0.3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62"/>
  <sheetViews>
    <sheetView showZeros="0" topLeftCell="A2" zoomScale="80" zoomScaleNormal="80" workbookViewId="0">
      <selection activeCell="G6" sqref="G6:G100"/>
    </sheetView>
  </sheetViews>
  <sheetFormatPr defaultRowHeight="15" x14ac:dyDescent="0.25"/>
  <cols>
    <col min="1" max="2" width="4.42578125" style="82" customWidth="1"/>
    <col min="3" max="4" width="5.42578125" style="82" customWidth="1"/>
    <col min="5" max="6" width="18.5703125" style="82" customWidth="1"/>
    <col min="7" max="7" width="11.7109375" style="82" bestFit="1" customWidth="1"/>
    <col min="8" max="8" width="9.42578125" style="82" bestFit="1" customWidth="1"/>
    <col min="9" max="9" width="9.42578125" style="121" hidden="1" customWidth="1"/>
    <col min="10" max="12" width="5.85546875" hidden="1" customWidth="1"/>
    <col min="13" max="13" width="20.5703125" hidden="1" customWidth="1"/>
    <col min="14" max="14" width="11.140625" hidden="1" customWidth="1"/>
    <col min="15" max="15" width="10.85546875" hidden="1" customWidth="1"/>
    <col min="16" max="16" width="2.5703125" style="104" customWidth="1"/>
    <col min="17" max="17" width="2.5703125" customWidth="1"/>
    <col min="18" max="18" width="4.85546875" customWidth="1"/>
    <col min="19" max="20" width="8.85546875" hidden="1" customWidth="1"/>
    <col min="21" max="21" width="5.5703125" customWidth="1"/>
    <col min="22" max="22" width="28.5703125" customWidth="1"/>
    <col min="23" max="23" width="8.85546875" hidden="1" customWidth="1"/>
    <col min="25" max="25" width="2.5703125" style="104" customWidth="1"/>
    <col min="26" max="26" width="2.5703125" customWidth="1"/>
    <col min="27" max="27" width="4.85546875" customWidth="1"/>
    <col min="28" max="29" width="8.85546875" hidden="1" customWidth="1"/>
    <col min="30" max="30" width="5.5703125" customWidth="1"/>
    <col min="31" max="31" width="28.5703125" style="2" customWidth="1"/>
    <col min="32" max="32" width="8.85546875" hidden="1" customWidth="1"/>
    <col min="34" max="34" width="2.5703125" style="104" customWidth="1"/>
    <col min="35" max="35" width="2.5703125" customWidth="1"/>
    <col min="36" max="36" width="4.85546875" customWidth="1"/>
    <col min="37" max="38" width="8.85546875" hidden="1" customWidth="1"/>
    <col min="39" max="39" width="5.5703125" customWidth="1"/>
    <col min="40" max="40" width="28.5703125" style="2" customWidth="1"/>
    <col min="41" max="41" width="8.85546875" hidden="1" customWidth="1"/>
    <col min="43" max="43" width="2.5703125" style="104" customWidth="1"/>
    <col min="44" max="44" width="2.5703125" customWidth="1"/>
    <col min="45" max="45" width="4.85546875" style="3" hidden="1" customWidth="1"/>
    <col min="46" max="47" width="8.85546875" style="3" hidden="1" customWidth="1"/>
    <col min="48" max="48" width="5.5703125" style="3" customWidth="1"/>
    <col min="49" max="49" width="28.5703125" style="2" customWidth="1"/>
    <col min="50" max="50" width="8.85546875" style="3" hidden="1" customWidth="1"/>
    <col min="51" max="51" width="8.7109375" style="3"/>
    <col min="52" max="52" width="2.5703125" customWidth="1"/>
    <col min="54" max="54" width="8.85546875" hidden="1" customWidth="1"/>
    <col min="55" max="55" width="6.42578125" customWidth="1"/>
    <col min="56" max="56" width="28.42578125" customWidth="1"/>
    <col min="57" max="57" width="20.140625" style="4" customWidth="1"/>
    <col min="58" max="58" width="11" style="4" bestFit="1" customWidth="1"/>
  </cols>
  <sheetData>
    <row r="1" spans="1:58" ht="14.45" x14ac:dyDescent="0.35">
      <c r="L1" s="1"/>
    </row>
    <row r="2" spans="1:58" ht="44.45" customHeight="1" x14ac:dyDescent="0.35">
      <c r="L2" s="1"/>
      <c r="AA2" s="147" t="str">
        <f>CONCATENATE(General!F24,General!F28,General!F25,General!F28,General!F26,General!F28,General!F27)</f>
        <v xml:space="preserve">   </v>
      </c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BA2" s="141" t="s">
        <v>126</v>
      </c>
    </row>
    <row r="3" spans="1:58" ht="14.45" customHeight="1" x14ac:dyDescent="0.25"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1:58" ht="18" customHeight="1" x14ac:dyDescent="0.6">
      <c r="A4" s="83" t="s">
        <v>103</v>
      </c>
      <c r="B4" s="83"/>
      <c r="J4" s="5"/>
      <c r="K4" s="5"/>
      <c r="N4" s="6"/>
      <c r="AA4" s="103"/>
      <c r="AB4" s="103"/>
      <c r="AC4" s="103"/>
      <c r="AD4" s="103"/>
      <c r="AE4" s="103"/>
      <c r="AF4" s="103"/>
      <c r="AG4" s="103"/>
      <c r="AH4" s="110"/>
      <c r="AI4" s="103"/>
      <c r="AJ4" s="103"/>
      <c r="AK4" s="103"/>
      <c r="AL4" s="103"/>
      <c r="AM4" s="103"/>
      <c r="AN4" s="103"/>
      <c r="BB4" s="5"/>
    </row>
    <row r="5" spans="1:58" ht="14.45" customHeight="1" x14ac:dyDescent="0.25">
      <c r="A5" s="7" t="s">
        <v>104</v>
      </c>
      <c r="B5" s="7"/>
      <c r="C5" s="8" t="s">
        <v>94</v>
      </c>
      <c r="D5" s="8" t="s">
        <v>105</v>
      </c>
      <c r="E5" s="84" t="s">
        <v>95</v>
      </c>
      <c r="F5" s="84" t="s">
        <v>124</v>
      </c>
      <c r="G5" s="7" t="s">
        <v>106</v>
      </c>
      <c r="H5" s="7" t="s">
        <v>4</v>
      </c>
      <c r="I5" s="122"/>
      <c r="J5" s="11"/>
      <c r="K5" s="11"/>
      <c r="L5" s="11"/>
      <c r="O5" s="105">
        <v>0.45833333333333331</v>
      </c>
      <c r="P5" s="105"/>
      <c r="AA5" s="148">
        <f>General!G2</f>
        <v>0</v>
      </c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BA5" s="12" t="s">
        <v>0</v>
      </c>
      <c r="BB5" s="13"/>
      <c r="BC5" s="14" t="s">
        <v>94</v>
      </c>
      <c r="BD5" s="15" t="s">
        <v>95</v>
      </c>
      <c r="BE5" s="16" t="s">
        <v>124</v>
      </c>
      <c r="BF5" s="10" t="s">
        <v>125</v>
      </c>
    </row>
    <row r="6" spans="1:58" ht="16.5" x14ac:dyDescent="0.25">
      <c r="A6" s="85">
        <v>1</v>
      </c>
      <c r="B6" s="86">
        <f>IF(General!C$11=1,'Class 2'!D6,'Class 2'!C6)</f>
        <v>0</v>
      </c>
      <c r="C6" s="87"/>
      <c r="D6" s="88">
        <f>IF([1]General!$C$10=1,'[1]Class 1'!A6,0)</f>
        <v>1</v>
      </c>
      <c r="E6" s="88">
        <f>IF(C6&lt;&gt;0,VLOOKUP(C6,General!$A$15:$C$114,2,FALSE),0)</f>
        <v>0</v>
      </c>
      <c r="F6" s="88">
        <f>IF(C6&lt;&gt;0,VLOOKUP(C6,General!$A$15:$C$114,3,FALSE),0)</f>
        <v>0</v>
      </c>
      <c r="G6" s="89"/>
      <c r="H6" s="90"/>
      <c r="I6" s="123">
        <v>1</v>
      </c>
      <c r="J6" s="18" t="s">
        <v>6</v>
      </c>
      <c r="K6" s="18" t="s">
        <v>7</v>
      </c>
      <c r="L6" s="8" t="s">
        <v>1</v>
      </c>
      <c r="M6" s="9" t="s">
        <v>2</v>
      </c>
      <c r="N6" s="10" t="s">
        <v>3</v>
      </c>
      <c r="O6" s="7" t="s">
        <v>0</v>
      </c>
      <c r="P6" s="106"/>
      <c r="R6" s="11" t="s">
        <v>8</v>
      </c>
      <c r="S6" s="11"/>
      <c r="T6" s="11"/>
      <c r="U6" s="11"/>
      <c r="X6" s="6">
        <f>General!G3</f>
        <v>0</v>
      </c>
      <c r="Y6" s="105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BA6" s="19">
        <v>1</v>
      </c>
      <c r="BB6" s="20">
        <v>1</v>
      </c>
      <c r="BC6" s="21" t="e">
        <f>VLOOKUP($BB6,$AU$35:$AX$36,2,FALSE)</f>
        <v>#N/A</v>
      </c>
      <c r="BD6" s="21" t="e">
        <f>VLOOKUP($BB6,$AU$35:$AX$36,3,FALSE)</f>
        <v>#N/A</v>
      </c>
      <c r="BE6" s="22" t="e">
        <f>IF(BC6&gt;0,VLOOKUP(BC6,$B$6:$G$105,5,FALSE),0)</f>
        <v>#N/A</v>
      </c>
      <c r="BF6" s="140" t="e">
        <f>IF(BC6&gt;0,VLOOKUP(BC6,$B$6:$G$105,6,FALSE),0)</f>
        <v>#N/A</v>
      </c>
    </row>
    <row r="7" spans="1:58" ht="14.45" x14ac:dyDescent="0.35">
      <c r="A7" s="91">
        <v>2</v>
      </c>
      <c r="B7" s="92">
        <f>IF(General!C$11=1,'Class 2'!D7,'Class 2'!C7)</f>
        <v>0</v>
      </c>
      <c r="C7" s="93"/>
      <c r="D7" s="94">
        <f>IF([1]General!$C$10=1,'[1]Class 1'!A7,0)</f>
        <v>2</v>
      </c>
      <c r="E7" s="88">
        <f>IF(C7&lt;&gt;0,VLOOKUP(C7,General!$A$15:$C$114,2,FALSE),0)</f>
        <v>0</v>
      </c>
      <c r="F7" s="88">
        <f>IF(C7&lt;&gt;0,VLOOKUP(C7,General!$A$15:$C$114,3,FALSE),0)</f>
        <v>0</v>
      </c>
      <c r="G7" s="95"/>
      <c r="H7" s="96">
        <f t="shared" ref="H7:H19" si="0">IF(G7&gt;0,G7-G$6,0)</f>
        <v>0</v>
      </c>
      <c r="I7" s="124"/>
      <c r="J7" s="23">
        <v>1</v>
      </c>
      <c r="K7" s="24">
        <f>O7</f>
        <v>1</v>
      </c>
      <c r="L7" s="25">
        <f>VLOOKUP($J7,$A$6:$C$37,2,FALSE)</f>
        <v>0</v>
      </c>
      <c r="M7" s="26">
        <f>VLOOKUP($J7,$A$6:$E$37,5,FALSE)</f>
        <v>0</v>
      </c>
      <c r="N7" s="27"/>
      <c r="O7" s="28">
        <v>1</v>
      </c>
      <c r="P7" s="107"/>
      <c r="R7" s="17"/>
      <c r="S7" s="18" t="s">
        <v>6</v>
      </c>
      <c r="T7" s="18" t="s">
        <v>7</v>
      </c>
      <c r="U7" s="8" t="s">
        <v>94</v>
      </c>
      <c r="V7" s="9" t="s">
        <v>2</v>
      </c>
      <c r="W7" s="10" t="s">
        <v>3</v>
      </c>
      <c r="X7" s="7" t="s">
        <v>0</v>
      </c>
      <c r="Y7" s="106"/>
      <c r="BA7" s="19">
        <v>2</v>
      </c>
      <c r="BB7" s="20">
        <v>2</v>
      </c>
      <c r="BC7" s="21" t="e">
        <f>VLOOKUP($BB7,$AU$35:$AX$36,2,FALSE)</f>
        <v>#N/A</v>
      </c>
      <c r="BD7" s="21" t="e">
        <f>VLOOKUP($BB7,$AU$35:$AX$36,3,FALSE)</f>
        <v>#N/A</v>
      </c>
      <c r="BE7" s="22" t="e">
        <f t="shared" ref="BE7:BE21" si="1">IF(BC7&gt;0,VLOOKUP(BC7,$B$6:$G$105,5,FALSE),0)</f>
        <v>#N/A</v>
      </c>
      <c r="BF7" s="140" t="e">
        <f t="shared" ref="BF7:BF21" si="2">IF(BC7&gt;0,VLOOKUP(BC7,$B$6:$G$105,6,FALSE),0)</f>
        <v>#N/A</v>
      </c>
    </row>
    <row r="8" spans="1:58" x14ac:dyDescent="0.25">
      <c r="A8" s="91">
        <v>3</v>
      </c>
      <c r="B8" s="92">
        <f>IF(General!C$11=1,'Class 2'!D8,'Class 2'!C8)</f>
        <v>0</v>
      </c>
      <c r="C8" s="93"/>
      <c r="D8" s="94">
        <f>IF([1]General!$C$10=1,'[1]Class 1'!A8,0)</f>
        <v>3</v>
      </c>
      <c r="E8" s="88">
        <f>IF(C8&lt;&gt;0,VLOOKUP(C8,General!$A$15:$C$114,2,FALSE),0)</f>
        <v>0</v>
      </c>
      <c r="F8" s="88">
        <f>IF(C8&lt;&gt;0,VLOOKUP(C8,General!$A$15:$C$114,3,FALSE),0)</f>
        <v>0</v>
      </c>
      <c r="G8" s="95"/>
      <c r="H8" s="96">
        <f t="shared" si="0"/>
        <v>0</v>
      </c>
      <c r="I8" s="125"/>
      <c r="J8" s="29">
        <v>32</v>
      </c>
      <c r="K8" s="30">
        <f t="shared" ref="K8" si="3">O8</f>
        <v>2</v>
      </c>
      <c r="L8" s="31">
        <f>VLOOKUP($J8,$A$6:$C$37,2,FALSE)</f>
        <v>0</v>
      </c>
      <c r="M8" s="32">
        <f>VLOOKUP($J8,$A$6:$E$37,5,FALSE)</f>
        <v>0</v>
      </c>
      <c r="N8" s="33"/>
      <c r="O8" s="34">
        <v>2</v>
      </c>
      <c r="P8" s="107"/>
      <c r="R8" s="143" t="s">
        <v>9</v>
      </c>
      <c r="S8" s="24">
        <v>1</v>
      </c>
      <c r="T8" s="24">
        <f>X8</f>
        <v>0</v>
      </c>
      <c r="U8" s="25">
        <f>VLOOKUP($S8,K$106:M$107,2,FALSE)</f>
        <v>0</v>
      </c>
      <c r="V8" s="26">
        <f>VLOOKUP($U8,B$6:E$37,4,FALSE)</f>
        <v>0</v>
      </c>
      <c r="W8" s="27"/>
      <c r="X8" s="138"/>
      <c r="Y8" s="107"/>
      <c r="BA8" s="19">
        <v>3</v>
      </c>
      <c r="BB8" s="20">
        <v>1</v>
      </c>
      <c r="BC8" s="21" t="e">
        <f>VLOOKUP($BB8,$AU$24:$AX$25,2,FALSE)</f>
        <v>#N/A</v>
      </c>
      <c r="BD8" s="21" t="e">
        <f>VLOOKUP($BB8,$AU$24:$AX$25,3,FALSE)</f>
        <v>#N/A</v>
      </c>
      <c r="BE8" s="22" t="e">
        <f t="shared" si="1"/>
        <v>#N/A</v>
      </c>
      <c r="BF8" s="140" t="e">
        <f t="shared" si="2"/>
        <v>#N/A</v>
      </c>
    </row>
    <row r="9" spans="1:58" x14ac:dyDescent="0.25">
      <c r="A9" s="91">
        <v>4</v>
      </c>
      <c r="B9" s="92">
        <f>IF(General!C$11=1,'Class 2'!D9,'Class 2'!C9)</f>
        <v>0</v>
      </c>
      <c r="C9" s="93"/>
      <c r="D9" s="94">
        <f>IF([1]General!$C$10=1,'[1]Class 1'!A9,0)</f>
        <v>4</v>
      </c>
      <c r="E9" s="88">
        <f>IF(C9&lt;&gt;0,VLOOKUP(C9,General!$A$15:$C$114,2,FALSE),0)</f>
        <v>0</v>
      </c>
      <c r="F9" s="88">
        <f>IF(C9&lt;&gt;0,VLOOKUP(C9,General!$A$15:$C$114,3,FALSE),0)</f>
        <v>0</v>
      </c>
      <c r="G9" s="95"/>
      <c r="H9" s="96">
        <f t="shared" si="0"/>
        <v>0</v>
      </c>
      <c r="I9" s="126"/>
      <c r="O9" s="6">
        <f>O5+$O$72</f>
        <v>0.45833333333333331</v>
      </c>
      <c r="P9" s="105"/>
      <c r="R9" s="144"/>
      <c r="S9" s="30">
        <v>2</v>
      </c>
      <c r="T9" s="30">
        <f t="shared" ref="T9" si="4">X9</f>
        <v>0</v>
      </c>
      <c r="U9" s="31" t="e">
        <f>VLOOKUP($S9,K$106:M$107,2,FALSE)</f>
        <v>#N/A</v>
      </c>
      <c r="V9" s="113" t="e">
        <f>VLOOKUP($U9,B$6:E$37,4,FALSE)</f>
        <v>#N/A</v>
      </c>
      <c r="W9" s="33"/>
      <c r="X9" s="139"/>
      <c r="Y9" s="107"/>
      <c r="BA9" s="19">
        <v>4</v>
      </c>
      <c r="BB9" s="20">
        <v>2</v>
      </c>
      <c r="BC9" s="21" t="e">
        <f>VLOOKUP($BB9,$AU$24:$AX$25,2,FALSE)</f>
        <v>#N/A</v>
      </c>
      <c r="BD9" s="21" t="e">
        <f>VLOOKUP($BB9,$AU$24:$AX$25,3,FALSE)</f>
        <v>#N/A</v>
      </c>
      <c r="BE9" s="22" t="e">
        <f t="shared" si="1"/>
        <v>#N/A</v>
      </c>
      <c r="BF9" s="140" t="e">
        <f t="shared" si="2"/>
        <v>#N/A</v>
      </c>
    </row>
    <row r="10" spans="1:58" ht="14.45" customHeight="1" x14ac:dyDescent="0.35">
      <c r="A10" s="91">
        <v>5</v>
      </c>
      <c r="B10" s="92">
        <f>IF(General!C$11=1,'Class 2'!D10,'Class 2'!C10)</f>
        <v>0</v>
      </c>
      <c r="C10" s="93"/>
      <c r="D10" s="94">
        <f>IF([1]General!$C$10=1,'[1]Class 1'!A10,0)</f>
        <v>5</v>
      </c>
      <c r="E10" s="88">
        <f>IF(C10&lt;&gt;0,VLOOKUP(C10,General!$A$15:$C$114,2,FALSE),0)</f>
        <v>0</v>
      </c>
      <c r="F10" s="88">
        <f>IF(C10&lt;&gt;0,VLOOKUP(C10,General!$A$15:$C$114,3,FALSE),0)</f>
        <v>0</v>
      </c>
      <c r="G10" s="95"/>
      <c r="H10" s="96">
        <f t="shared" si="0"/>
        <v>0</v>
      </c>
      <c r="I10" s="127">
        <v>2</v>
      </c>
      <c r="J10" s="18" t="s">
        <v>6</v>
      </c>
      <c r="K10" s="18" t="s">
        <v>7</v>
      </c>
      <c r="L10" s="8" t="s">
        <v>1</v>
      </c>
      <c r="M10" s="9" t="s">
        <v>2</v>
      </c>
      <c r="N10" s="10" t="s">
        <v>3</v>
      </c>
      <c r="O10" s="7" t="s">
        <v>0</v>
      </c>
      <c r="P10" s="106"/>
      <c r="AA10" s="11" t="s">
        <v>10</v>
      </c>
      <c r="AB10" s="11"/>
      <c r="AC10" s="11"/>
      <c r="AD10" s="11"/>
      <c r="AG10" s="6">
        <f>+General!G11</f>
        <v>0</v>
      </c>
      <c r="AH10" s="105"/>
      <c r="BA10" s="19">
        <v>5</v>
      </c>
      <c r="BB10" s="20">
        <v>1</v>
      </c>
      <c r="BC10" s="21" t="e">
        <f>VLOOKUP($BB10,$AA$122:$AD$125,3,FALSE)</f>
        <v>#N/A</v>
      </c>
      <c r="BD10" s="21" t="e">
        <f>VLOOKUP($BB10,$AA$122:$AD$125,4,FALSE)</f>
        <v>#N/A</v>
      </c>
      <c r="BE10" s="22" t="e">
        <f t="shared" si="1"/>
        <v>#N/A</v>
      </c>
      <c r="BF10" s="140" t="e">
        <f t="shared" si="2"/>
        <v>#N/A</v>
      </c>
    </row>
    <row r="11" spans="1:58" ht="14.45" x14ac:dyDescent="0.35">
      <c r="A11" s="91">
        <v>6</v>
      </c>
      <c r="B11" s="92">
        <f>IF(General!C$11=1,'Class 2'!D11,'Class 2'!C11)</f>
        <v>0</v>
      </c>
      <c r="C11" s="93"/>
      <c r="D11" s="94">
        <f>IF([1]General!$C$10=1,'[1]Class 1'!A11,0)</f>
        <v>6</v>
      </c>
      <c r="E11" s="88">
        <f>IF(C11&lt;&gt;0,VLOOKUP(C11,General!$A$15:$C$114,2,FALSE),0)</f>
        <v>0</v>
      </c>
      <c r="F11" s="88">
        <f>IF(C11&lt;&gt;0,VLOOKUP(C11,General!$A$15:$C$114,3,FALSE),0)</f>
        <v>0</v>
      </c>
      <c r="G11" s="95"/>
      <c r="H11" s="96">
        <f t="shared" si="0"/>
        <v>0</v>
      </c>
      <c r="I11" s="124"/>
      <c r="J11" s="23">
        <v>16</v>
      </c>
      <c r="K11" s="24">
        <f>O11</f>
        <v>1</v>
      </c>
      <c r="L11" s="25">
        <f t="shared" ref="L11:L12" si="5">VLOOKUP($J11,$A$6:$C$37,2,FALSE)</f>
        <v>0</v>
      </c>
      <c r="M11" s="26">
        <f t="shared" ref="M11:M12" si="6">VLOOKUP($J11,$A$6:$E$37,5,FALSE)</f>
        <v>0</v>
      </c>
      <c r="N11" s="27"/>
      <c r="O11" s="28">
        <v>1</v>
      </c>
      <c r="P11" s="107"/>
      <c r="AA11" s="17"/>
      <c r="AB11" s="18" t="s">
        <v>6</v>
      </c>
      <c r="AC11" s="18" t="s">
        <v>7</v>
      </c>
      <c r="AD11" s="8" t="s">
        <v>94</v>
      </c>
      <c r="AE11" s="35" t="s">
        <v>2</v>
      </c>
      <c r="AF11" s="10" t="s">
        <v>3</v>
      </c>
      <c r="AG11" s="7" t="s">
        <v>0</v>
      </c>
      <c r="AH11" s="106"/>
      <c r="BA11" s="19">
        <v>6</v>
      </c>
      <c r="BB11" s="20">
        <v>2</v>
      </c>
      <c r="BC11" s="21" t="e">
        <f>VLOOKUP($BB11,$AA$122:$AD$125,3,FALSE)</f>
        <v>#N/A</v>
      </c>
      <c r="BD11" s="21" t="e">
        <f>VLOOKUP($BB11,$AA$122:$AD$125,4,FALSE)</f>
        <v>#N/A</v>
      </c>
      <c r="BE11" s="22" t="e">
        <f t="shared" si="1"/>
        <v>#N/A</v>
      </c>
      <c r="BF11" s="140" t="e">
        <f t="shared" si="2"/>
        <v>#N/A</v>
      </c>
    </row>
    <row r="12" spans="1:58" x14ac:dyDescent="0.25">
      <c r="A12" s="91">
        <v>7</v>
      </c>
      <c r="B12" s="92">
        <f>IF(General!C$11=1,'Class 2'!D12,'Class 2'!C12)</f>
        <v>0</v>
      </c>
      <c r="C12" s="93"/>
      <c r="D12" s="94">
        <f>IF([1]General!$C$10=1,'[1]Class 1'!A12,0)</f>
        <v>7</v>
      </c>
      <c r="E12" s="88">
        <f>IF(C12&lt;&gt;0,VLOOKUP(C12,General!$A$15:$C$114,2,FALSE),0)</f>
        <v>0</v>
      </c>
      <c r="F12" s="88">
        <f>IF(C12&lt;&gt;0,VLOOKUP(C12,General!$A$15:$C$114,3,FALSE),0)</f>
        <v>0</v>
      </c>
      <c r="G12" s="95"/>
      <c r="H12" s="96">
        <f t="shared" si="0"/>
        <v>0</v>
      </c>
      <c r="I12" s="125"/>
      <c r="J12" s="29">
        <v>17</v>
      </c>
      <c r="K12" s="30">
        <f t="shared" ref="K12" si="7">O12</f>
        <v>2</v>
      </c>
      <c r="L12" s="31">
        <f t="shared" si="5"/>
        <v>0</v>
      </c>
      <c r="M12" s="32">
        <f t="shared" si="6"/>
        <v>0</v>
      </c>
      <c r="N12" s="33"/>
      <c r="O12" s="34">
        <v>2</v>
      </c>
      <c r="P12" s="107"/>
      <c r="X12" s="6">
        <f>General!G4</f>
        <v>0</v>
      </c>
      <c r="Y12" s="105"/>
      <c r="AA12" s="143" t="s">
        <v>11</v>
      </c>
      <c r="AB12" s="24">
        <v>1</v>
      </c>
      <c r="AC12" s="24">
        <f>AG12</f>
        <v>0</v>
      </c>
      <c r="AD12" s="25">
        <f>IF(X15&lt;&gt;0,VLOOKUP($AB12,T$106:V$107,2,FALSE),0)</f>
        <v>0</v>
      </c>
      <c r="AE12" s="26">
        <f>VLOOKUP($AD12,$B$6:$G$105,4,FALSE)</f>
        <v>0</v>
      </c>
      <c r="AF12" s="27"/>
      <c r="AG12" s="138"/>
      <c r="AH12" s="107"/>
      <c r="BA12" s="19">
        <v>7</v>
      </c>
      <c r="BB12" s="20">
        <v>3</v>
      </c>
      <c r="BC12" s="21" t="e">
        <f>VLOOKUP($BB12,$AA$122:$AD$125,3,FALSE)</f>
        <v>#N/A</v>
      </c>
      <c r="BD12" s="21" t="e">
        <f>VLOOKUP($BB12,$AA$122:$AD$125,4,FALSE)</f>
        <v>#N/A</v>
      </c>
      <c r="BE12" s="22" t="e">
        <f t="shared" si="1"/>
        <v>#N/A</v>
      </c>
      <c r="BF12" s="140" t="e">
        <f t="shared" si="2"/>
        <v>#N/A</v>
      </c>
    </row>
    <row r="13" spans="1:58" x14ac:dyDescent="0.25">
      <c r="A13" s="91">
        <v>8</v>
      </c>
      <c r="B13" s="92">
        <f>IF(General!C$11=1,'Class 2'!D13,'Class 2'!C13)</f>
        <v>0</v>
      </c>
      <c r="C13" s="93"/>
      <c r="D13" s="94">
        <f>IF([1]General!$C$10=1,'[1]Class 1'!A13,0)</f>
        <v>8</v>
      </c>
      <c r="E13" s="88">
        <f>IF(C13&lt;&gt;0,VLOOKUP(C13,General!$A$15:$C$114,2,FALSE),0)</f>
        <v>0</v>
      </c>
      <c r="F13" s="88">
        <f>IF(C13&lt;&gt;0,VLOOKUP(C13,General!$A$15:$C$114,3,FALSE),0)</f>
        <v>0</v>
      </c>
      <c r="G13" s="95"/>
      <c r="H13" s="96">
        <f t="shared" si="0"/>
        <v>0</v>
      </c>
      <c r="I13" s="126"/>
      <c r="O13" s="6">
        <f>O9+$O$72</f>
        <v>0.45833333333333331</v>
      </c>
      <c r="P13" s="105"/>
      <c r="R13" s="17"/>
      <c r="S13" s="18" t="s">
        <v>6</v>
      </c>
      <c r="T13" s="18" t="s">
        <v>7</v>
      </c>
      <c r="U13" s="8" t="s">
        <v>94</v>
      </c>
      <c r="V13" s="9" t="s">
        <v>2</v>
      </c>
      <c r="W13" s="10" t="s">
        <v>3</v>
      </c>
      <c r="X13" s="7" t="s">
        <v>0</v>
      </c>
      <c r="Y13" s="106"/>
      <c r="AA13" s="144"/>
      <c r="AB13" s="30">
        <v>2</v>
      </c>
      <c r="AC13" s="30">
        <f t="shared" ref="AC13" si="8">AG13</f>
        <v>0</v>
      </c>
      <c r="AD13" s="31">
        <f>IF(X15&lt;&gt;0,VLOOKUP($AB13,T$106:V$107,2,FALSE),0)</f>
        <v>0</v>
      </c>
      <c r="AE13" s="113">
        <f>VLOOKUP($AD13,$B$6:$G$105,4,FALSE)</f>
        <v>0</v>
      </c>
      <c r="AF13" s="33"/>
      <c r="AG13" s="139"/>
      <c r="AH13" s="107"/>
      <c r="BA13" s="19">
        <v>8</v>
      </c>
      <c r="BB13" s="20">
        <v>4</v>
      </c>
      <c r="BC13" s="21" t="e">
        <f>VLOOKUP($BB13,$AA$122:$AD$125,3,FALSE)</f>
        <v>#N/A</v>
      </c>
      <c r="BD13" s="21" t="e">
        <f>VLOOKUP($BB13,$AA$122:$AD$125,4,FALSE)</f>
        <v>#N/A</v>
      </c>
      <c r="BE13" s="22" t="e">
        <f t="shared" si="1"/>
        <v>#N/A</v>
      </c>
      <c r="BF13" s="140" t="e">
        <f t="shared" si="2"/>
        <v>#N/A</v>
      </c>
    </row>
    <row r="14" spans="1:58" ht="14.45" customHeight="1" x14ac:dyDescent="0.25">
      <c r="A14" s="91">
        <v>9</v>
      </c>
      <c r="B14" s="92">
        <f>IF(General!C$11=1,'Class 2'!D14,'Class 2'!C14)</f>
        <v>0</v>
      </c>
      <c r="C14" s="93"/>
      <c r="D14" s="94">
        <f>IF([1]General!$C$10=1,'[1]Class 1'!A14,0)</f>
        <v>9</v>
      </c>
      <c r="E14" s="88">
        <f>IF(C14&lt;&gt;0,VLOOKUP(C14,General!$A$15:$C$114,2,FALSE),0)</f>
        <v>0</v>
      </c>
      <c r="F14" s="88">
        <f>IF(C14&lt;&gt;0,VLOOKUP(C14,General!$A$15:$C$114,3,FALSE),0)</f>
        <v>0</v>
      </c>
      <c r="G14" s="95"/>
      <c r="H14" s="96">
        <f t="shared" si="0"/>
        <v>0</v>
      </c>
      <c r="I14" s="127">
        <v>3</v>
      </c>
      <c r="J14" s="18" t="s">
        <v>6</v>
      </c>
      <c r="K14" s="18" t="s">
        <v>7</v>
      </c>
      <c r="L14" s="8" t="s">
        <v>1</v>
      </c>
      <c r="M14" s="9" t="s">
        <v>2</v>
      </c>
      <c r="N14" s="10" t="s">
        <v>3</v>
      </c>
      <c r="O14" s="7" t="s">
        <v>0</v>
      </c>
      <c r="P14" s="106"/>
      <c r="R14" s="143" t="s">
        <v>12</v>
      </c>
      <c r="S14" s="24">
        <v>1</v>
      </c>
      <c r="T14" s="24">
        <f>X14</f>
        <v>0</v>
      </c>
      <c r="U14" s="25">
        <f>VLOOKUP($S14,K$108:M$109,2,FALSE)</f>
        <v>0</v>
      </c>
      <c r="V14" s="26">
        <f t="shared" ref="V14:V15" si="9">VLOOKUP($U14,B$6:E$37,4,FALSE)</f>
        <v>0</v>
      </c>
      <c r="W14" s="27"/>
      <c r="X14" s="138"/>
      <c r="Y14" s="107"/>
      <c r="BA14" s="19">
        <v>9</v>
      </c>
      <c r="BB14" s="20">
        <v>1</v>
      </c>
      <c r="BC14" s="21" t="e">
        <f t="shared" ref="BC14:BC21" si="10">VLOOKUP($BB14,$R$122:$U$129,3,FALSE)</f>
        <v>#N/A</v>
      </c>
      <c r="BD14" s="21" t="e">
        <f t="shared" ref="BD14:BD21" si="11">VLOOKUP($BB14,$R$122:$U$129,4,FALSE)</f>
        <v>#N/A</v>
      </c>
      <c r="BE14" s="22" t="e">
        <f t="shared" si="1"/>
        <v>#N/A</v>
      </c>
      <c r="BF14" s="140" t="e">
        <f t="shared" si="2"/>
        <v>#N/A</v>
      </c>
    </row>
    <row r="15" spans="1:58" x14ac:dyDescent="0.25">
      <c r="A15" s="91">
        <v>10</v>
      </c>
      <c r="B15" s="92">
        <f>IF(General!C$11=1,'Class 2'!D15,'Class 2'!C15)</f>
        <v>0</v>
      </c>
      <c r="C15" s="93"/>
      <c r="D15" s="94">
        <f>IF([1]General!$C$10=1,'[1]Class 1'!A15,0)</f>
        <v>10</v>
      </c>
      <c r="E15" s="88">
        <f>IF(C15&lt;&gt;0,VLOOKUP(C15,General!$A$15:$C$114,2,FALSE),0)</f>
        <v>0</v>
      </c>
      <c r="F15" s="88">
        <f>IF(C15&lt;&gt;0,VLOOKUP(C15,General!$A$15:$C$114,3,FALSE),0)</f>
        <v>0</v>
      </c>
      <c r="G15" s="95"/>
      <c r="H15" s="96">
        <f t="shared" si="0"/>
        <v>0</v>
      </c>
      <c r="I15" s="124"/>
      <c r="J15" s="23">
        <v>9</v>
      </c>
      <c r="K15" s="24">
        <f>O15</f>
        <v>1</v>
      </c>
      <c r="L15" s="25">
        <f t="shared" ref="L15:L16" si="12">VLOOKUP($J15,$A$6:$C$37,2,FALSE)</f>
        <v>0</v>
      </c>
      <c r="M15" s="26">
        <f t="shared" ref="M15:M16" si="13">VLOOKUP($J15,$A$6:$E$37,5,FALSE)</f>
        <v>0</v>
      </c>
      <c r="N15" s="27"/>
      <c r="O15" s="28">
        <v>1</v>
      </c>
      <c r="P15" s="107"/>
      <c r="R15" s="144"/>
      <c r="S15" s="30">
        <v>2</v>
      </c>
      <c r="T15" s="30">
        <f t="shared" ref="T15" si="14">X15</f>
        <v>0</v>
      </c>
      <c r="U15" s="31" t="e">
        <f>VLOOKUP($S15,K$108:M$109,2,FALSE)</f>
        <v>#N/A</v>
      </c>
      <c r="V15" s="113" t="e">
        <f t="shared" si="9"/>
        <v>#N/A</v>
      </c>
      <c r="W15" s="33"/>
      <c r="X15" s="139"/>
      <c r="Y15" s="107"/>
      <c r="BA15" s="19">
        <v>10</v>
      </c>
      <c r="BB15" s="20">
        <v>2</v>
      </c>
      <c r="BC15" s="21" t="e">
        <f t="shared" si="10"/>
        <v>#N/A</v>
      </c>
      <c r="BD15" s="21" t="e">
        <f t="shared" si="11"/>
        <v>#N/A</v>
      </c>
      <c r="BE15" s="22" t="e">
        <f t="shared" si="1"/>
        <v>#N/A</v>
      </c>
      <c r="BF15" s="140" t="e">
        <f t="shared" si="2"/>
        <v>#N/A</v>
      </c>
    </row>
    <row r="16" spans="1:58" ht="14.45" x14ac:dyDescent="0.35">
      <c r="A16" s="91">
        <v>11</v>
      </c>
      <c r="B16" s="92">
        <f>IF(General!C$11=1,'Class 2'!D16,'Class 2'!C16)</f>
        <v>0</v>
      </c>
      <c r="C16" s="93"/>
      <c r="D16" s="94">
        <f>IF([1]General!$C$10=1,'[1]Class 1'!A16,0)</f>
        <v>11</v>
      </c>
      <c r="E16" s="88">
        <f>IF(C16&lt;&gt;0,VLOOKUP(C16,General!$A$15:$C$114,2,FALSE),0)</f>
        <v>0</v>
      </c>
      <c r="F16" s="88">
        <f>IF(C16&lt;&gt;0,VLOOKUP(C16,General!$A$15:$C$114,3,FALSE),0)</f>
        <v>0</v>
      </c>
      <c r="G16" s="95"/>
      <c r="H16" s="96">
        <f t="shared" si="0"/>
        <v>0</v>
      </c>
      <c r="I16" s="125"/>
      <c r="J16" s="29">
        <v>24</v>
      </c>
      <c r="K16" s="30">
        <f t="shared" ref="K16" si="15">O16</f>
        <v>2</v>
      </c>
      <c r="L16" s="31">
        <f t="shared" si="12"/>
        <v>0</v>
      </c>
      <c r="M16" s="32">
        <f t="shared" si="13"/>
        <v>0</v>
      </c>
      <c r="N16" s="33"/>
      <c r="O16" s="34">
        <v>2</v>
      </c>
      <c r="P16" s="107"/>
      <c r="AJ16" s="11" t="s">
        <v>13</v>
      </c>
      <c r="AK16" s="11"/>
      <c r="AL16" s="11"/>
      <c r="AM16" s="11"/>
      <c r="AP16" s="6">
        <f>+General!G15</f>
        <v>0</v>
      </c>
      <c r="AQ16" s="105"/>
      <c r="BA16" s="19">
        <v>11</v>
      </c>
      <c r="BB16" s="20">
        <v>3</v>
      </c>
      <c r="BC16" s="21" t="e">
        <f t="shared" si="10"/>
        <v>#N/A</v>
      </c>
      <c r="BD16" s="21" t="e">
        <f t="shared" si="11"/>
        <v>#N/A</v>
      </c>
      <c r="BE16" s="22" t="e">
        <f t="shared" si="1"/>
        <v>#N/A</v>
      </c>
      <c r="BF16" s="140" t="e">
        <f t="shared" si="2"/>
        <v>#N/A</v>
      </c>
    </row>
    <row r="17" spans="1:58" ht="14.45" x14ac:dyDescent="0.35">
      <c r="A17" s="91">
        <v>12</v>
      </c>
      <c r="B17" s="92">
        <f>IF(General!C$11=1,'Class 2'!D17,'Class 2'!C17)</f>
        <v>0</v>
      </c>
      <c r="C17" s="93"/>
      <c r="D17" s="94">
        <f>IF([1]General!$C$10=1,'[1]Class 1'!A17,0)</f>
        <v>12</v>
      </c>
      <c r="E17" s="88">
        <f>IF(C17&lt;&gt;0,VLOOKUP(C17,General!$A$15:$C$114,2,FALSE),0)</f>
        <v>0</v>
      </c>
      <c r="F17" s="88">
        <f>IF(C17&lt;&gt;0,VLOOKUP(C17,General!$A$15:$C$114,3,FALSE),0)</f>
        <v>0</v>
      </c>
      <c r="G17" s="95"/>
      <c r="H17" s="96">
        <f t="shared" si="0"/>
        <v>0</v>
      </c>
      <c r="I17" s="126"/>
      <c r="O17" s="6">
        <f>O13+$O$72</f>
        <v>0.45833333333333331</v>
      </c>
      <c r="P17" s="105"/>
      <c r="AJ17" s="17"/>
      <c r="AK17" s="18" t="s">
        <v>6</v>
      </c>
      <c r="AL17" s="18" t="s">
        <v>7</v>
      </c>
      <c r="AM17" s="8" t="s">
        <v>94</v>
      </c>
      <c r="AN17" s="35" t="s">
        <v>2</v>
      </c>
      <c r="AO17" s="10" t="s">
        <v>3</v>
      </c>
      <c r="AP17" s="7" t="s">
        <v>0</v>
      </c>
      <c r="AQ17" s="106"/>
      <c r="BA17" s="19">
        <v>12</v>
      </c>
      <c r="BB17" s="20">
        <v>4</v>
      </c>
      <c r="BC17" s="21" t="e">
        <f t="shared" si="10"/>
        <v>#N/A</v>
      </c>
      <c r="BD17" s="21" t="e">
        <f t="shared" si="11"/>
        <v>#N/A</v>
      </c>
      <c r="BE17" s="22" t="e">
        <f t="shared" si="1"/>
        <v>#N/A</v>
      </c>
      <c r="BF17" s="140" t="e">
        <f t="shared" si="2"/>
        <v>#N/A</v>
      </c>
    </row>
    <row r="18" spans="1:58" ht="14.45" customHeight="1" x14ac:dyDescent="0.25">
      <c r="A18" s="91">
        <v>13</v>
      </c>
      <c r="B18" s="92">
        <f>IF(General!C$11=1,'Class 2'!D18,'Class 2'!C18)</f>
        <v>0</v>
      </c>
      <c r="C18" s="93"/>
      <c r="D18" s="94">
        <f>IF([1]General!$C$10=1,'[1]Class 1'!A18,0)</f>
        <v>13</v>
      </c>
      <c r="E18" s="88">
        <f>IF(C18&lt;&gt;0,VLOOKUP(C18,General!$A$15:$C$114,2,FALSE),0)</f>
        <v>0</v>
      </c>
      <c r="F18" s="88">
        <f>IF(C18&lt;&gt;0,VLOOKUP(C18,General!$A$15:$C$114,3,FALSE),0)</f>
        <v>0</v>
      </c>
      <c r="G18" s="95"/>
      <c r="H18" s="96">
        <f t="shared" si="0"/>
        <v>0</v>
      </c>
      <c r="I18" s="127">
        <v>4</v>
      </c>
      <c r="J18" s="18" t="s">
        <v>6</v>
      </c>
      <c r="K18" s="18" t="s">
        <v>7</v>
      </c>
      <c r="L18" s="8" t="s">
        <v>1</v>
      </c>
      <c r="M18" s="9" t="s">
        <v>2</v>
      </c>
      <c r="N18" s="10" t="s">
        <v>3</v>
      </c>
      <c r="O18" s="7" t="s">
        <v>0</v>
      </c>
      <c r="P18" s="106"/>
      <c r="X18" s="6">
        <f>General!G5</f>
        <v>0</v>
      </c>
      <c r="Y18" s="105"/>
      <c r="AJ18" s="143" t="s">
        <v>14</v>
      </c>
      <c r="AK18" s="24">
        <v>1</v>
      </c>
      <c r="AL18" s="24">
        <f>AP18</f>
        <v>0</v>
      </c>
      <c r="AM18" s="25">
        <f>IF(AG25&lt;&gt;0,VLOOKUP($AK18,$AC106:$AE107,2,FALSE),0)</f>
        <v>0</v>
      </c>
      <c r="AN18" s="26">
        <f>IF(AM18&lt;&gt;0,VLOOKUP($AM18,$B$6:$E$21,4,FALSE),0)</f>
        <v>0</v>
      </c>
      <c r="AO18" s="27"/>
      <c r="AP18" s="138"/>
      <c r="AQ18" s="107"/>
      <c r="BA18" s="19">
        <v>13</v>
      </c>
      <c r="BB18" s="20">
        <v>5</v>
      </c>
      <c r="BC18" s="21" t="e">
        <f t="shared" si="10"/>
        <v>#N/A</v>
      </c>
      <c r="BD18" s="21" t="e">
        <f t="shared" si="11"/>
        <v>#N/A</v>
      </c>
      <c r="BE18" s="22" t="e">
        <f t="shared" si="1"/>
        <v>#N/A</v>
      </c>
      <c r="BF18" s="140" t="e">
        <f t="shared" si="2"/>
        <v>#N/A</v>
      </c>
    </row>
    <row r="19" spans="1:58" x14ac:dyDescent="0.25">
      <c r="A19" s="91">
        <v>14</v>
      </c>
      <c r="B19" s="92">
        <f>IF(General!C$11=1,'Class 2'!D19,'Class 2'!C19)</f>
        <v>0</v>
      </c>
      <c r="C19" s="93"/>
      <c r="D19" s="94">
        <f>IF([1]General!$C$10=1,'[1]Class 1'!A19,0)</f>
        <v>14</v>
      </c>
      <c r="E19" s="88">
        <f>IF(C19&lt;&gt;0,VLOOKUP(C19,General!$A$15:$C$114,2,FALSE),0)</f>
        <v>0</v>
      </c>
      <c r="F19" s="88">
        <f>IF(C19&lt;&gt;0,VLOOKUP(C19,General!$A$15:$C$114,3,FALSE),0)</f>
        <v>0</v>
      </c>
      <c r="G19" s="95"/>
      <c r="H19" s="96">
        <f t="shared" si="0"/>
        <v>0</v>
      </c>
      <c r="I19" s="124"/>
      <c r="J19" s="23">
        <v>8</v>
      </c>
      <c r="K19" s="24">
        <f>O19</f>
        <v>1</v>
      </c>
      <c r="L19" s="25">
        <f t="shared" ref="L19:L20" si="16">VLOOKUP($J19,$A$6:$C$37,2,FALSE)</f>
        <v>0</v>
      </c>
      <c r="M19" s="26">
        <f t="shared" ref="M19:M20" si="17">VLOOKUP($J19,$A$6:$E$37,5,FALSE)</f>
        <v>0</v>
      </c>
      <c r="N19" s="27"/>
      <c r="O19" s="28">
        <v>1</v>
      </c>
      <c r="P19" s="107"/>
      <c r="R19" s="17"/>
      <c r="S19" s="18" t="s">
        <v>6</v>
      </c>
      <c r="T19" s="18" t="s">
        <v>7</v>
      </c>
      <c r="U19" s="8" t="s">
        <v>94</v>
      </c>
      <c r="V19" s="9" t="s">
        <v>2</v>
      </c>
      <c r="W19" s="10" t="s">
        <v>3</v>
      </c>
      <c r="X19" s="7" t="s">
        <v>0</v>
      </c>
      <c r="Y19" s="106"/>
      <c r="AJ19" s="144"/>
      <c r="AK19" s="30">
        <v>2</v>
      </c>
      <c r="AL19" s="30">
        <f t="shared" ref="AL19" si="18">AP19</f>
        <v>0</v>
      </c>
      <c r="AM19" s="31">
        <f>IF(AG25&lt;&gt;0,VLOOKUP($AK19,$AC106:$AE107,2,FALSE),0)</f>
        <v>0</v>
      </c>
      <c r="AN19" s="113">
        <f>IF(AM19&lt;&gt;0,VLOOKUP($AM19,$B7:$E22,4,FALSE),0)</f>
        <v>0</v>
      </c>
      <c r="AO19" s="33"/>
      <c r="AP19" s="139"/>
      <c r="AQ19" s="107"/>
      <c r="BA19" s="19">
        <v>14</v>
      </c>
      <c r="BB19" s="20">
        <v>6</v>
      </c>
      <c r="BC19" s="21" t="e">
        <f t="shared" si="10"/>
        <v>#N/A</v>
      </c>
      <c r="BD19" s="21" t="e">
        <f t="shared" si="11"/>
        <v>#N/A</v>
      </c>
      <c r="BE19" s="22" t="e">
        <f t="shared" si="1"/>
        <v>#N/A</v>
      </c>
      <c r="BF19" s="140" t="e">
        <f t="shared" si="2"/>
        <v>#N/A</v>
      </c>
    </row>
    <row r="20" spans="1:58" x14ac:dyDescent="0.25">
      <c r="A20" s="91">
        <v>15</v>
      </c>
      <c r="B20" s="92">
        <f>IF(General!C$11=1,'Class 2'!D20,'Class 2'!C20)</f>
        <v>0</v>
      </c>
      <c r="C20" s="93"/>
      <c r="D20" s="94">
        <f>IF([1]General!$C$10=1,'[1]Class 1'!A20,0)</f>
        <v>15</v>
      </c>
      <c r="E20" s="88">
        <f>IF(C20&lt;&gt;0,VLOOKUP(C20,General!$A$15:$C$114,2,FALSE),0)</f>
        <v>0</v>
      </c>
      <c r="F20" s="88">
        <f>IF(C20&lt;&gt;0,VLOOKUP(C20,General!$A$15:$C$114,3,FALSE),0)</f>
        <v>0</v>
      </c>
      <c r="G20" s="95"/>
      <c r="H20" s="96">
        <f>IF(G20&gt;0,G20-G$6,0)</f>
        <v>0</v>
      </c>
      <c r="I20" s="125"/>
      <c r="J20" s="29">
        <v>25</v>
      </c>
      <c r="K20" s="30">
        <f t="shared" ref="K20" si="19">O20</f>
        <v>2</v>
      </c>
      <c r="L20" s="31">
        <f t="shared" si="16"/>
        <v>0</v>
      </c>
      <c r="M20" s="32">
        <f t="shared" si="17"/>
        <v>0</v>
      </c>
      <c r="N20" s="33"/>
      <c r="O20" s="34">
        <v>2</v>
      </c>
      <c r="P20" s="107"/>
      <c r="R20" s="143" t="s">
        <v>15</v>
      </c>
      <c r="S20" s="24">
        <v>1</v>
      </c>
      <c r="T20" s="24">
        <f>X20</f>
        <v>0</v>
      </c>
      <c r="U20" s="25">
        <f>VLOOKUP($S20,K$110:M$111,2,FALSE)</f>
        <v>0</v>
      </c>
      <c r="V20" s="26">
        <f t="shared" ref="V20:V21" si="20">VLOOKUP($U20,B$6:E$37,4,FALSE)</f>
        <v>0</v>
      </c>
      <c r="W20" s="27"/>
      <c r="X20" s="138"/>
      <c r="Y20" s="107"/>
      <c r="BA20" s="19">
        <v>15</v>
      </c>
      <c r="BB20" s="20">
        <v>7</v>
      </c>
      <c r="BC20" s="21" t="e">
        <f t="shared" si="10"/>
        <v>#N/A</v>
      </c>
      <c r="BD20" s="21" t="e">
        <f t="shared" si="11"/>
        <v>#N/A</v>
      </c>
      <c r="BE20" s="22" t="e">
        <f t="shared" si="1"/>
        <v>#N/A</v>
      </c>
      <c r="BF20" s="140" t="e">
        <f t="shared" si="2"/>
        <v>#N/A</v>
      </c>
    </row>
    <row r="21" spans="1:58" x14ac:dyDescent="0.25">
      <c r="A21" s="91">
        <v>16</v>
      </c>
      <c r="B21" s="92">
        <f>IF(General!C$11=1,'Class 2'!D21,'Class 2'!C21)</f>
        <v>0</v>
      </c>
      <c r="C21" s="93"/>
      <c r="D21" s="94">
        <f>IF([1]General!$C$10=1,'[1]Class 1'!A21,0)</f>
        <v>16</v>
      </c>
      <c r="E21" s="88">
        <f>IF(C21&lt;&gt;0,VLOOKUP(C21,General!$A$15:$C$114,2,FALSE),0)</f>
        <v>0</v>
      </c>
      <c r="F21" s="88">
        <f>IF(C21&lt;&gt;0,VLOOKUP(C21,General!$A$15:$C$114,3,FALSE),0)</f>
        <v>0</v>
      </c>
      <c r="G21" s="95"/>
      <c r="H21" s="96">
        <f t="shared" ref="H21:H84" si="21">IF(G21&gt;0,G21-G$6,0)</f>
        <v>0</v>
      </c>
      <c r="I21" s="126"/>
      <c r="O21" s="6">
        <f>O17+$O$72</f>
        <v>0.45833333333333331</v>
      </c>
      <c r="P21" s="105"/>
      <c r="R21" s="144"/>
      <c r="S21" s="30">
        <v>2</v>
      </c>
      <c r="T21" s="30">
        <f t="shared" ref="T21" si="22">X21</f>
        <v>0</v>
      </c>
      <c r="U21" s="31" t="e">
        <f>VLOOKUP($S21,K$110:M$111,2,FALSE)</f>
        <v>#N/A</v>
      </c>
      <c r="V21" s="113" t="e">
        <f t="shared" si="20"/>
        <v>#N/A</v>
      </c>
      <c r="W21" s="33"/>
      <c r="X21" s="139"/>
      <c r="Y21" s="107"/>
      <c r="BA21" s="19">
        <v>16</v>
      </c>
      <c r="BB21" s="20">
        <v>8</v>
      </c>
      <c r="BC21" s="21" t="e">
        <f t="shared" si="10"/>
        <v>#N/A</v>
      </c>
      <c r="BD21" s="21" t="e">
        <f t="shared" si="11"/>
        <v>#N/A</v>
      </c>
      <c r="BE21" s="22" t="e">
        <f t="shared" si="1"/>
        <v>#N/A</v>
      </c>
      <c r="BF21" s="140" t="e">
        <f t="shared" si="2"/>
        <v>#N/A</v>
      </c>
    </row>
    <row r="22" spans="1:58" ht="15.95" x14ac:dyDescent="0.35">
      <c r="A22" s="91">
        <v>17</v>
      </c>
      <c r="B22" s="92">
        <f>C22</f>
        <v>0</v>
      </c>
      <c r="C22" s="93"/>
      <c r="D22" s="94"/>
      <c r="E22" s="88">
        <f>IF(C22&lt;&gt;0,VLOOKUP(C22,General!$A$15:$C$114,2,FALSE),0)</f>
        <v>0</v>
      </c>
      <c r="F22" s="88">
        <f>IF(C22&lt;&gt;0,VLOOKUP(C22,General!$A$15:$C$114,3,FALSE),0)</f>
        <v>0</v>
      </c>
      <c r="G22" s="95"/>
      <c r="H22" s="96">
        <f t="shared" si="21"/>
        <v>0</v>
      </c>
      <c r="I22" s="127">
        <v>5</v>
      </c>
      <c r="J22" s="18" t="s">
        <v>6</v>
      </c>
      <c r="K22" s="18" t="s">
        <v>7</v>
      </c>
      <c r="L22" s="8" t="s">
        <v>1</v>
      </c>
      <c r="M22" s="9" t="s">
        <v>2</v>
      </c>
      <c r="N22" s="10" t="s">
        <v>3</v>
      </c>
      <c r="O22" s="7" t="s">
        <v>0</v>
      </c>
      <c r="P22" s="106"/>
      <c r="AG22" s="6">
        <f>+General!G12</f>
        <v>0</v>
      </c>
      <c r="AH22" s="105"/>
      <c r="AV22" s="36" t="s">
        <v>16</v>
      </c>
      <c r="AY22" s="6">
        <f>+General!G17</f>
        <v>0</v>
      </c>
      <c r="BA22" s="19">
        <v>17</v>
      </c>
      <c r="BB22" s="20">
        <v>17</v>
      </c>
      <c r="BC22" s="21">
        <f t="shared" ref="BC22:BC85" si="23">VLOOKUP($BB22,$A$22:$E$122,2,FALSE)</f>
        <v>0</v>
      </c>
      <c r="BD22" s="21">
        <f>E22</f>
        <v>0</v>
      </c>
      <c r="BE22" s="102">
        <f>F22</f>
        <v>0</v>
      </c>
      <c r="BF22" s="140">
        <f>G22</f>
        <v>0</v>
      </c>
    </row>
    <row r="23" spans="1:58" ht="14.45" x14ac:dyDescent="0.35">
      <c r="A23" s="91">
        <v>18</v>
      </c>
      <c r="B23" s="92">
        <f t="shared" ref="B23:B86" si="24">C23</f>
        <v>0</v>
      </c>
      <c r="C23" s="93"/>
      <c r="D23" s="94"/>
      <c r="E23" s="88">
        <f>IF(C23&lt;&gt;0,VLOOKUP(C23,General!$A$15:$C$114,2,FALSE),0)</f>
        <v>0</v>
      </c>
      <c r="F23" s="88">
        <f>IF(C23&lt;&gt;0,VLOOKUP(C23,General!$A$15:$C$114,3,FALSE),0)</f>
        <v>0</v>
      </c>
      <c r="G23" s="95"/>
      <c r="H23" s="96">
        <f t="shared" si="21"/>
        <v>0</v>
      </c>
      <c r="I23" s="124"/>
      <c r="J23" s="23">
        <v>12</v>
      </c>
      <c r="K23" s="24">
        <f>O23</f>
        <v>1</v>
      </c>
      <c r="L23" s="25">
        <f t="shared" ref="L23:L24" si="25">VLOOKUP($J23,$A$6:$C$37,2,FALSE)</f>
        <v>0</v>
      </c>
      <c r="M23" s="26">
        <f t="shared" ref="M23:M24" si="26">VLOOKUP($J23,$A$6:$E$37,5,FALSE)</f>
        <v>0</v>
      </c>
      <c r="N23" s="27"/>
      <c r="O23" s="28">
        <v>1</v>
      </c>
      <c r="P23" s="107"/>
      <c r="AA23" s="17"/>
      <c r="AB23" s="18" t="s">
        <v>6</v>
      </c>
      <c r="AC23" s="18" t="s">
        <v>7</v>
      </c>
      <c r="AD23" s="8" t="s">
        <v>94</v>
      </c>
      <c r="AE23" s="35" t="s">
        <v>2</v>
      </c>
      <c r="AF23" s="10" t="s">
        <v>3</v>
      </c>
      <c r="AG23" s="7" t="s">
        <v>0</v>
      </c>
      <c r="AH23" s="106"/>
      <c r="AS23" s="37"/>
      <c r="AT23" s="18" t="s">
        <v>6</v>
      </c>
      <c r="AU23" s="18" t="s">
        <v>7</v>
      </c>
      <c r="AV23" s="8" t="s">
        <v>94</v>
      </c>
      <c r="AW23" s="35" t="s">
        <v>2</v>
      </c>
      <c r="AX23" s="38" t="s">
        <v>3</v>
      </c>
      <c r="AY23" s="39" t="s">
        <v>0</v>
      </c>
      <c r="BA23" s="19">
        <v>18</v>
      </c>
      <c r="BB23" s="20">
        <v>18</v>
      </c>
      <c r="BC23" s="21">
        <f t="shared" si="23"/>
        <v>0</v>
      </c>
      <c r="BD23" s="21">
        <f t="shared" ref="BD23:BF86" si="27">E23</f>
        <v>0</v>
      </c>
      <c r="BE23" s="102">
        <f t="shared" si="27"/>
        <v>0</v>
      </c>
      <c r="BF23" s="140">
        <f t="shared" si="27"/>
        <v>0</v>
      </c>
    </row>
    <row r="24" spans="1:58" x14ac:dyDescent="0.25">
      <c r="A24" s="91">
        <v>19</v>
      </c>
      <c r="B24" s="92">
        <f t="shared" si="24"/>
        <v>0</v>
      </c>
      <c r="C24" s="93"/>
      <c r="D24" s="94"/>
      <c r="E24" s="88">
        <f>IF(C24&lt;&gt;0,VLOOKUP(C24,General!$A$15:$C$114,2,FALSE),0)</f>
        <v>0</v>
      </c>
      <c r="F24" s="88">
        <f>IF(C24&lt;&gt;0,VLOOKUP(C24,General!$A$15:$C$114,3,FALSE),0)</f>
        <v>0</v>
      </c>
      <c r="G24" s="95"/>
      <c r="H24" s="96">
        <f t="shared" si="21"/>
        <v>0</v>
      </c>
      <c r="I24" s="125"/>
      <c r="J24" s="29">
        <v>21</v>
      </c>
      <c r="K24" s="30">
        <f t="shared" ref="K24" si="28">O24</f>
        <v>2</v>
      </c>
      <c r="L24" s="31">
        <f t="shared" si="25"/>
        <v>0</v>
      </c>
      <c r="M24" s="32">
        <f t="shared" si="26"/>
        <v>0</v>
      </c>
      <c r="N24" s="33"/>
      <c r="O24" s="34">
        <v>2</v>
      </c>
      <c r="P24" s="107"/>
      <c r="X24" s="6">
        <f>General!G6</f>
        <v>0</v>
      </c>
      <c r="Y24" s="105"/>
      <c r="AA24" s="143" t="s">
        <v>17</v>
      </c>
      <c r="AB24" s="24">
        <v>1</v>
      </c>
      <c r="AC24" s="24">
        <f>AG24</f>
        <v>0</v>
      </c>
      <c r="AD24" s="25">
        <f>IF(X27&lt;&gt;0,VLOOKUP($AB24,T$108:V$109,2,FALSE),0)</f>
        <v>0</v>
      </c>
      <c r="AE24" s="26">
        <f>VLOOKUP($AD24,$B$6:$G$105,4,FALSE)</f>
        <v>0</v>
      </c>
      <c r="AF24" s="27"/>
      <c r="AG24" s="138"/>
      <c r="AH24" s="107"/>
      <c r="AS24" s="111"/>
      <c r="AT24" s="40">
        <v>1</v>
      </c>
      <c r="AU24" s="118">
        <f>AY24</f>
        <v>0</v>
      </c>
      <c r="AV24" s="116">
        <f>IF(AP42&lt;&gt;0,VLOOKUP($AT24,$AL$108:$AM$109,2,FALSE),0)</f>
        <v>0</v>
      </c>
      <c r="AW24" s="26">
        <f>IF(AV24&lt;&gt;0,VLOOKUP($AV24,$B$6:$E$21,4,FALSE),0)</f>
        <v>0</v>
      </c>
      <c r="AX24" s="27"/>
      <c r="AY24" s="138"/>
      <c r="BA24" s="19">
        <v>19</v>
      </c>
      <c r="BB24" s="20">
        <v>19</v>
      </c>
      <c r="BC24" s="21">
        <f t="shared" si="23"/>
        <v>0</v>
      </c>
      <c r="BD24" s="21">
        <f t="shared" si="27"/>
        <v>0</v>
      </c>
      <c r="BE24" s="102">
        <f t="shared" si="27"/>
        <v>0</v>
      </c>
      <c r="BF24" s="140">
        <f t="shared" si="27"/>
        <v>0</v>
      </c>
    </row>
    <row r="25" spans="1:58" x14ac:dyDescent="0.25">
      <c r="A25" s="91">
        <v>20</v>
      </c>
      <c r="B25" s="92">
        <f t="shared" si="24"/>
        <v>0</v>
      </c>
      <c r="C25" s="93"/>
      <c r="D25" s="94"/>
      <c r="E25" s="88">
        <f>IF(C25&lt;&gt;0,VLOOKUP(C25,General!$A$15:$C$114,2,FALSE),0)</f>
        <v>0</v>
      </c>
      <c r="F25" s="88">
        <f>IF(C25&lt;&gt;0,VLOOKUP(C25,General!$A$15:$C$114,3,FALSE),0)</f>
        <v>0</v>
      </c>
      <c r="G25" s="95"/>
      <c r="H25" s="96">
        <f t="shared" si="21"/>
        <v>0</v>
      </c>
      <c r="I25" s="126"/>
      <c r="O25" s="6">
        <f>O21+$O$72</f>
        <v>0.45833333333333331</v>
      </c>
      <c r="P25" s="105"/>
      <c r="R25" s="17"/>
      <c r="S25" s="18" t="s">
        <v>6</v>
      </c>
      <c r="T25" s="18" t="s">
        <v>7</v>
      </c>
      <c r="U25" s="8" t="s">
        <v>94</v>
      </c>
      <c r="V25" s="9" t="s">
        <v>2</v>
      </c>
      <c r="W25" s="10" t="s">
        <v>3</v>
      </c>
      <c r="X25" s="7" t="s">
        <v>0</v>
      </c>
      <c r="Y25" s="106"/>
      <c r="AA25" s="144"/>
      <c r="AB25" s="30">
        <v>2</v>
      </c>
      <c r="AC25" s="30">
        <f t="shared" ref="AC25" si="29">AG25</f>
        <v>0</v>
      </c>
      <c r="AD25" s="31">
        <f>IF(X27&lt;&gt;0,VLOOKUP($AB25,T$108:V$109,2,FALSE),0)</f>
        <v>0</v>
      </c>
      <c r="AE25" s="113">
        <f>VLOOKUP($AD25,$B$6:$G$105,4,FALSE)</f>
        <v>0</v>
      </c>
      <c r="AF25" s="33"/>
      <c r="AG25" s="139"/>
      <c r="AH25" s="107"/>
      <c r="AS25" s="112"/>
      <c r="AT25" s="41">
        <v>2</v>
      </c>
      <c r="AU25" s="119">
        <f>AY25</f>
        <v>0</v>
      </c>
      <c r="AV25" s="117">
        <f>IF(AP42&lt;&gt;0,VLOOKUP($AT25,$AL$108:$AM$109,2,FALSE),0)</f>
        <v>0</v>
      </c>
      <c r="AW25" s="113">
        <f>IF(AV25&lt;&gt;0,VLOOKUP($AV25,$B$6:$E$21,4,FALSE),0)</f>
        <v>0</v>
      </c>
      <c r="AX25" s="33"/>
      <c r="AY25" s="139"/>
      <c r="BA25" s="19">
        <v>20</v>
      </c>
      <c r="BB25" s="20">
        <v>20</v>
      </c>
      <c r="BC25" s="21">
        <f t="shared" si="23"/>
        <v>0</v>
      </c>
      <c r="BD25" s="21">
        <f t="shared" si="27"/>
        <v>0</v>
      </c>
      <c r="BE25" s="102">
        <f t="shared" si="27"/>
        <v>0</v>
      </c>
      <c r="BF25" s="140">
        <f t="shared" si="27"/>
        <v>0</v>
      </c>
    </row>
    <row r="26" spans="1:58" ht="16.5" x14ac:dyDescent="0.25">
      <c r="A26" s="91">
        <v>21</v>
      </c>
      <c r="B26" s="92">
        <f t="shared" si="24"/>
        <v>0</v>
      </c>
      <c r="C26" s="93"/>
      <c r="D26" s="94"/>
      <c r="E26" s="88">
        <f>IF(C26&lt;&gt;0,VLOOKUP(C26,General!$A$15:$C$114,2,FALSE),0)</f>
        <v>0</v>
      </c>
      <c r="F26" s="88">
        <f>IF(C26&lt;&gt;0,VLOOKUP(C26,General!$A$15:$C$114,3,FALSE),0)</f>
        <v>0</v>
      </c>
      <c r="G26" s="95"/>
      <c r="H26" s="96">
        <f t="shared" si="21"/>
        <v>0</v>
      </c>
      <c r="I26" s="127">
        <v>6</v>
      </c>
      <c r="J26" s="18" t="s">
        <v>6</v>
      </c>
      <c r="K26" s="18" t="s">
        <v>7</v>
      </c>
      <c r="L26" s="8" t="s">
        <v>1</v>
      </c>
      <c r="M26" s="9" t="s">
        <v>2</v>
      </c>
      <c r="N26" s="10" t="s">
        <v>3</v>
      </c>
      <c r="O26" s="7" t="s">
        <v>0</v>
      </c>
      <c r="P26" s="106"/>
      <c r="R26" s="143" t="s">
        <v>18</v>
      </c>
      <c r="S26" s="24">
        <v>1</v>
      </c>
      <c r="T26" s="24">
        <f>X26</f>
        <v>0</v>
      </c>
      <c r="U26" s="25">
        <f>VLOOKUP($S26,K$112:M$113,2,FALSE)</f>
        <v>0</v>
      </c>
      <c r="V26" s="26">
        <f t="shared" ref="V26:V27" si="30">VLOOKUP($U26,B$6:E$37,4,FALSE)</f>
        <v>0</v>
      </c>
      <c r="W26" s="27"/>
      <c r="X26" s="138"/>
      <c r="Y26" s="107"/>
      <c r="BA26" s="19">
        <v>21</v>
      </c>
      <c r="BB26" s="20">
        <v>21</v>
      </c>
      <c r="BC26" s="21">
        <f t="shared" si="23"/>
        <v>0</v>
      </c>
      <c r="BD26" s="21">
        <f t="shared" si="27"/>
        <v>0</v>
      </c>
      <c r="BE26" s="102">
        <f t="shared" si="27"/>
        <v>0</v>
      </c>
      <c r="BF26" s="140">
        <f t="shared" si="27"/>
        <v>0</v>
      </c>
    </row>
    <row r="27" spans="1:58" x14ac:dyDescent="0.25">
      <c r="A27" s="91">
        <v>22</v>
      </c>
      <c r="B27" s="92">
        <f t="shared" si="24"/>
        <v>0</v>
      </c>
      <c r="C27" s="93"/>
      <c r="D27" s="94"/>
      <c r="E27" s="88">
        <f>IF(C27&lt;&gt;0,VLOOKUP(C27,General!$A$15:$C$114,2,FALSE),0)</f>
        <v>0</v>
      </c>
      <c r="F27" s="88">
        <f>IF(C27&lt;&gt;0,VLOOKUP(C27,General!$A$15:$C$114,3,FALSE),0)</f>
        <v>0</v>
      </c>
      <c r="G27" s="95"/>
      <c r="H27" s="96">
        <f t="shared" si="21"/>
        <v>0</v>
      </c>
      <c r="I27" s="124"/>
      <c r="J27" s="23">
        <v>5</v>
      </c>
      <c r="K27" s="24">
        <f>O27</f>
        <v>1</v>
      </c>
      <c r="L27" s="25">
        <f t="shared" ref="L27:L28" si="31">VLOOKUP($J27,$A$6:$C$37,2,FALSE)</f>
        <v>0</v>
      </c>
      <c r="M27" s="26">
        <f t="shared" ref="M27:M28" si="32">VLOOKUP($J27,$A$6:$E$37,5,FALSE)</f>
        <v>0</v>
      </c>
      <c r="N27" s="27"/>
      <c r="O27" s="28">
        <v>1</v>
      </c>
      <c r="P27" s="107"/>
      <c r="R27" s="144"/>
      <c r="S27" s="30">
        <v>2</v>
      </c>
      <c r="T27" s="30">
        <f t="shared" ref="T27" si="33">X27</f>
        <v>0</v>
      </c>
      <c r="U27" s="31" t="e">
        <f>VLOOKUP($S27,K$112:M$113,2,FALSE)</f>
        <v>#N/A</v>
      </c>
      <c r="V27" s="113" t="e">
        <f t="shared" si="30"/>
        <v>#N/A</v>
      </c>
      <c r="W27" s="33"/>
      <c r="X27" s="139"/>
      <c r="Y27" s="107"/>
      <c r="BA27" s="19">
        <v>22</v>
      </c>
      <c r="BB27" s="20">
        <v>22</v>
      </c>
      <c r="BC27" s="21">
        <f t="shared" si="23"/>
        <v>0</v>
      </c>
      <c r="BD27" s="21">
        <f t="shared" si="27"/>
        <v>0</v>
      </c>
      <c r="BE27" s="102">
        <f t="shared" si="27"/>
        <v>0</v>
      </c>
      <c r="BF27" s="140">
        <f t="shared" si="27"/>
        <v>0</v>
      </c>
    </row>
    <row r="28" spans="1:58" x14ac:dyDescent="0.25">
      <c r="A28" s="91">
        <v>23</v>
      </c>
      <c r="B28" s="92">
        <f t="shared" si="24"/>
        <v>0</v>
      </c>
      <c r="C28" s="93"/>
      <c r="D28" s="94"/>
      <c r="E28" s="88">
        <f>IF(C28&lt;&gt;0,VLOOKUP(C28,General!$A$15:$C$114,2,FALSE),0)</f>
        <v>0</v>
      </c>
      <c r="F28" s="88">
        <f>IF(C28&lt;&gt;0,VLOOKUP(C28,General!$A$15:$C$114,3,FALSE),0)</f>
        <v>0</v>
      </c>
      <c r="G28" s="95"/>
      <c r="H28" s="96">
        <f t="shared" si="21"/>
        <v>0</v>
      </c>
      <c r="I28" s="125"/>
      <c r="J28" s="29">
        <v>28</v>
      </c>
      <c r="K28" s="30">
        <f t="shared" ref="K28" si="34">O28</f>
        <v>2</v>
      </c>
      <c r="L28" s="31">
        <f t="shared" si="31"/>
        <v>0</v>
      </c>
      <c r="M28" s="32">
        <f t="shared" si="32"/>
        <v>0</v>
      </c>
      <c r="N28" s="33"/>
      <c r="O28" s="34">
        <v>2</v>
      </c>
      <c r="P28" s="107"/>
      <c r="BA28" s="19">
        <v>23</v>
      </c>
      <c r="BB28" s="20">
        <v>23</v>
      </c>
      <c r="BC28" s="21">
        <f t="shared" si="23"/>
        <v>0</v>
      </c>
      <c r="BD28" s="21">
        <f t="shared" si="27"/>
        <v>0</v>
      </c>
      <c r="BE28" s="102">
        <f t="shared" si="27"/>
        <v>0</v>
      </c>
      <c r="BF28" s="140">
        <f t="shared" si="27"/>
        <v>0</v>
      </c>
    </row>
    <row r="29" spans="1:58" x14ac:dyDescent="0.25">
      <c r="A29" s="91">
        <v>24</v>
      </c>
      <c r="B29" s="92">
        <f t="shared" si="24"/>
        <v>0</v>
      </c>
      <c r="C29" s="93"/>
      <c r="D29" s="94"/>
      <c r="E29" s="88">
        <f>IF(C29&lt;&gt;0,VLOOKUP(C29,General!$A$15:$C$114,2,FALSE),0)</f>
        <v>0</v>
      </c>
      <c r="F29" s="88">
        <f>IF(C29&lt;&gt;0,VLOOKUP(C29,General!$A$15:$C$114,3,FALSE),0)</f>
        <v>0</v>
      </c>
      <c r="G29" s="95"/>
      <c r="H29" s="96">
        <f t="shared" si="21"/>
        <v>0</v>
      </c>
      <c r="I29" s="126"/>
      <c r="O29" s="6">
        <f>O25+$O$72</f>
        <v>0.45833333333333331</v>
      </c>
      <c r="P29" s="105"/>
      <c r="BA29" s="19">
        <v>24</v>
      </c>
      <c r="BB29" s="20">
        <v>24</v>
      </c>
      <c r="BC29" s="21">
        <f t="shared" si="23"/>
        <v>0</v>
      </c>
      <c r="BD29" s="21">
        <f t="shared" si="27"/>
        <v>0</v>
      </c>
      <c r="BE29" s="102">
        <f t="shared" si="27"/>
        <v>0</v>
      </c>
      <c r="BF29" s="140">
        <f t="shared" si="27"/>
        <v>0</v>
      </c>
    </row>
    <row r="30" spans="1:58" ht="16.5" x14ac:dyDescent="0.25">
      <c r="A30" s="91">
        <v>25</v>
      </c>
      <c r="B30" s="92">
        <f t="shared" si="24"/>
        <v>0</v>
      </c>
      <c r="C30" s="93"/>
      <c r="D30" s="94"/>
      <c r="E30" s="88">
        <f>IF(C30&lt;&gt;0,VLOOKUP(C30,General!$A$15:$C$114,2,FALSE),0)</f>
        <v>0</v>
      </c>
      <c r="F30" s="88">
        <f>IF(C30&lt;&gt;0,VLOOKUP(C30,General!$A$15:$C$114,3,FALSE),0)</f>
        <v>0</v>
      </c>
      <c r="G30" s="95"/>
      <c r="H30" s="96">
        <f t="shared" si="21"/>
        <v>0</v>
      </c>
      <c r="I30" s="127">
        <v>7</v>
      </c>
      <c r="J30" s="18" t="s">
        <v>6</v>
      </c>
      <c r="K30" s="18" t="s">
        <v>7</v>
      </c>
      <c r="L30" s="8" t="s">
        <v>1</v>
      </c>
      <c r="M30" s="9" t="s">
        <v>2</v>
      </c>
      <c r="N30" s="10" t="s">
        <v>3</v>
      </c>
      <c r="O30" s="7" t="s">
        <v>0</v>
      </c>
      <c r="P30" s="106"/>
      <c r="X30" s="6">
        <f>General!G7</f>
        <v>0</v>
      </c>
      <c r="Y30" s="105"/>
      <c r="AT30" s="36"/>
      <c r="AU30" s="36"/>
      <c r="BA30" s="19">
        <v>25</v>
      </c>
      <c r="BB30" s="20">
        <v>25</v>
      </c>
      <c r="BC30" s="21">
        <f t="shared" si="23"/>
        <v>0</v>
      </c>
      <c r="BD30" s="21">
        <f t="shared" si="27"/>
        <v>0</v>
      </c>
      <c r="BE30" s="102">
        <f t="shared" si="27"/>
        <v>0</v>
      </c>
      <c r="BF30" s="140">
        <f t="shared" si="27"/>
        <v>0</v>
      </c>
    </row>
    <row r="31" spans="1:58" x14ac:dyDescent="0.25">
      <c r="A31" s="91">
        <v>26</v>
      </c>
      <c r="B31" s="92">
        <f t="shared" si="24"/>
        <v>0</v>
      </c>
      <c r="C31" s="93"/>
      <c r="D31" s="94"/>
      <c r="E31" s="88">
        <f>IF(C31&lt;&gt;0,VLOOKUP(C31,General!$A$15:$C$114,2,FALSE),0)</f>
        <v>0</v>
      </c>
      <c r="F31" s="88">
        <f>IF(C31&lt;&gt;0,VLOOKUP(C31,General!$A$15:$C$114,3,FALSE),0)</f>
        <v>0</v>
      </c>
      <c r="G31" s="95"/>
      <c r="H31" s="96">
        <f t="shared" si="21"/>
        <v>0</v>
      </c>
      <c r="I31" s="124"/>
      <c r="J31" s="23">
        <v>13</v>
      </c>
      <c r="K31" s="24">
        <f>O31</f>
        <v>1</v>
      </c>
      <c r="L31" s="25">
        <f t="shared" ref="L31:L32" si="35">VLOOKUP($J31,$A$6:$C$37,2,FALSE)</f>
        <v>0</v>
      </c>
      <c r="M31" s="26">
        <f t="shared" ref="M31:M32" si="36">VLOOKUP($J31,$A$6:$E$37,5,FALSE)</f>
        <v>0</v>
      </c>
      <c r="N31" s="27"/>
      <c r="O31" s="28">
        <v>1</v>
      </c>
      <c r="P31" s="107"/>
      <c r="R31" s="17"/>
      <c r="S31" s="18" t="s">
        <v>6</v>
      </c>
      <c r="T31" s="18" t="s">
        <v>7</v>
      </c>
      <c r="U31" s="8" t="s">
        <v>94</v>
      </c>
      <c r="V31" s="9" t="s">
        <v>2</v>
      </c>
      <c r="W31" s="10" t="s">
        <v>3</v>
      </c>
      <c r="X31" s="7" t="s">
        <v>0</v>
      </c>
      <c r="Y31" s="106"/>
      <c r="BA31" s="19">
        <v>26</v>
      </c>
      <c r="BB31" s="20">
        <v>26</v>
      </c>
      <c r="BC31" s="21">
        <f t="shared" si="23"/>
        <v>0</v>
      </c>
      <c r="BD31" s="21">
        <f t="shared" si="27"/>
        <v>0</v>
      </c>
      <c r="BE31" s="102">
        <f t="shared" si="27"/>
        <v>0</v>
      </c>
      <c r="BF31" s="140">
        <f t="shared" si="27"/>
        <v>0</v>
      </c>
    </row>
    <row r="32" spans="1:58" x14ac:dyDescent="0.25">
      <c r="A32" s="91">
        <v>27</v>
      </c>
      <c r="B32" s="92">
        <f t="shared" si="24"/>
        <v>0</v>
      </c>
      <c r="C32" s="93"/>
      <c r="D32" s="94"/>
      <c r="E32" s="88">
        <f>IF(C32&lt;&gt;0,VLOOKUP(C32,General!$A$15:$C$114,2,FALSE),0)</f>
        <v>0</v>
      </c>
      <c r="F32" s="88">
        <f>IF(C32&lt;&gt;0,VLOOKUP(C32,General!$A$15:$C$114,3,FALSE),0)</f>
        <v>0</v>
      </c>
      <c r="G32" s="95"/>
      <c r="H32" s="96">
        <f t="shared" si="21"/>
        <v>0</v>
      </c>
      <c r="I32" s="125"/>
      <c r="J32" s="29">
        <v>20</v>
      </c>
      <c r="K32" s="30">
        <f t="shared" ref="K32" si="37">O32</f>
        <v>2</v>
      </c>
      <c r="L32" s="31">
        <f t="shared" si="35"/>
        <v>0</v>
      </c>
      <c r="M32" s="32">
        <f t="shared" si="36"/>
        <v>0</v>
      </c>
      <c r="N32" s="33"/>
      <c r="O32" s="34">
        <v>2</v>
      </c>
      <c r="P32" s="107"/>
      <c r="R32" s="143" t="s">
        <v>19</v>
      </c>
      <c r="S32" s="24">
        <v>1</v>
      </c>
      <c r="T32" s="24">
        <f>X32</f>
        <v>0</v>
      </c>
      <c r="U32" s="25">
        <f>VLOOKUP($S32,K$114:M$115,2,FALSE)</f>
        <v>0</v>
      </c>
      <c r="V32" s="26">
        <f t="shared" ref="V32:V33" si="38">VLOOKUP($U32,B$6:E$37,4,FALSE)</f>
        <v>0</v>
      </c>
      <c r="W32" s="27"/>
      <c r="X32" s="138"/>
      <c r="Y32" s="107"/>
      <c r="BA32" s="19">
        <v>27</v>
      </c>
      <c r="BB32" s="20">
        <v>27</v>
      </c>
      <c r="BC32" s="21">
        <f t="shared" si="23"/>
        <v>0</v>
      </c>
      <c r="BD32" s="21">
        <f t="shared" si="27"/>
        <v>0</v>
      </c>
      <c r="BE32" s="102">
        <f t="shared" si="27"/>
        <v>0</v>
      </c>
      <c r="BF32" s="140">
        <f t="shared" si="27"/>
        <v>0</v>
      </c>
    </row>
    <row r="33" spans="1:58" x14ac:dyDescent="0.25">
      <c r="A33" s="91">
        <v>28</v>
      </c>
      <c r="B33" s="92">
        <f t="shared" si="24"/>
        <v>0</v>
      </c>
      <c r="C33" s="93"/>
      <c r="D33" s="94"/>
      <c r="E33" s="88">
        <f>IF(C33&lt;&gt;0,VLOOKUP(C33,General!$A$15:$C$114,2,FALSE),0)</f>
        <v>0</v>
      </c>
      <c r="F33" s="88">
        <f>IF(C33&lt;&gt;0,VLOOKUP(C33,General!$A$15:$C$114,3,FALSE),0)</f>
        <v>0</v>
      </c>
      <c r="G33" s="95"/>
      <c r="H33" s="96">
        <f t="shared" si="21"/>
        <v>0</v>
      </c>
      <c r="I33" s="126"/>
      <c r="O33" s="6">
        <f>O29+$O$72</f>
        <v>0.45833333333333331</v>
      </c>
      <c r="P33" s="105"/>
      <c r="R33" s="144"/>
      <c r="S33" s="30">
        <v>2</v>
      </c>
      <c r="T33" s="30">
        <f t="shared" ref="T33" si="39">X33</f>
        <v>0</v>
      </c>
      <c r="U33" s="31" t="e">
        <f>VLOOKUP($S33,K$114:M$115,2,FALSE)</f>
        <v>#N/A</v>
      </c>
      <c r="V33" s="113" t="e">
        <f t="shared" si="38"/>
        <v>#N/A</v>
      </c>
      <c r="W33" s="33"/>
      <c r="X33" s="139"/>
      <c r="Y33" s="107"/>
      <c r="AG33" s="6">
        <f>+General!G13</f>
        <v>0</v>
      </c>
      <c r="AH33" s="105"/>
      <c r="AV33" s="36" t="s">
        <v>20</v>
      </c>
      <c r="AY33" s="6">
        <f>+General!G18</f>
        <v>0</v>
      </c>
      <c r="BA33" s="19">
        <v>28</v>
      </c>
      <c r="BB33" s="20">
        <v>28</v>
      </c>
      <c r="BC33" s="21">
        <f t="shared" si="23"/>
        <v>0</v>
      </c>
      <c r="BD33" s="21">
        <f t="shared" si="27"/>
        <v>0</v>
      </c>
      <c r="BE33" s="102">
        <f t="shared" si="27"/>
        <v>0</v>
      </c>
      <c r="BF33" s="140">
        <f t="shared" si="27"/>
        <v>0</v>
      </c>
    </row>
    <row r="34" spans="1:58" ht="16.5" x14ac:dyDescent="0.25">
      <c r="A34" s="91">
        <v>29</v>
      </c>
      <c r="B34" s="92">
        <f t="shared" si="24"/>
        <v>0</v>
      </c>
      <c r="C34" s="93"/>
      <c r="D34" s="94"/>
      <c r="E34" s="88">
        <f>IF(C34&lt;&gt;0,VLOOKUP(C34,General!$A$15:$C$114,2,FALSE),0)</f>
        <v>0</v>
      </c>
      <c r="F34" s="88">
        <f>IF(C34&lt;&gt;0,VLOOKUP(C34,General!$A$15:$C$114,3,FALSE),0)</f>
        <v>0</v>
      </c>
      <c r="G34" s="95"/>
      <c r="H34" s="96">
        <f t="shared" si="21"/>
        <v>0</v>
      </c>
      <c r="I34" s="127">
        <v>8</v>
      </c>
      <c r="J34" s="18" t="s">
        <v>6</v>
      </c>
      <c r="K34" s="18" t="s">
        <v>7</v>
      </c>
      <c r="L34" s="8" t="s">
        <v>1</v>
      </c>
      <c r="M34" s="9" t="s">
        <v>2</v>
      </c>
      <c r="N34" s="10" t="s">
        <v>3</v>
      </c>
      <c r="O34" s="7" t="s">
        <v>0</v>
      </c>
      <c r="P34" s="106"/>
      <c r="AA34" s="17"/>
      <c r="AB34" s="18" t="s">
        <v>6</v>
      </c>
      <c r="AC34" s="18" t="s">
        <v>7</v>
      </c>
      <c r="AD34" s="8" t="s">
        <v>94</v>
      </c>
      <c r="AE34" s="35" t="s">
        <v>2</v>
      </c>
      <c r="AF34" s="10" t="s">
        <v>3</v>
      </c>
      <c r="AG34" s="7" t="s">
        <v>0</v>
      </c>
      <c r="AH34" s="106"/>
      <c r="AS34" s="37"/>
      <c r="AT34" s="18" t="s">
        <v>6</v>
      </c>
      <c r="AU34" s="18" t="s">
        <v>7</v>
      </c>
      <c r="AV34" s="8" t="s">
        <v>94</v>
      </c>
      <c r="AW34" s="35" t="s">
        <v>2</v>
      </c>
      <c r="AX34" s="38" t="s">
        <v>3</v>
      </c>
      <c r="AY34" s="39" t="s">
        <v>0</v>
      </c>
      <c r="BA34" s="19">
        <v>29</v>
      </c>
      <c r="BB34" s="20">
        <v>29</v>
      </c>
      <c r="BC34" s="21">
        <f t="shared" si="23"/>
        <v>0</v>
      </c>
      <c r="BD34" s="21">
        <f t="shared" si="27"/>
        <v>0</v>
      </c>
      <c r="BE34" s="102">
        <f t="shared" si="27"/>
        <v>0</v>
      </c>
      <c r="BF34" s="140">
        <f t="shared" si="27"/>
        <v>0</v>
      </c>
    </row>
    <row r="35" spans="1:58" x14ac:dyDescent="0.25">
      <c r="A35" s="91">
        <v>30</v>
      </c>
      <c r="B35" s="92">
        <f t="shared" si="24"/>
        <v>0</v>
      </c>
      <c r="C35" s="93"/>
      <c r="D35" s="94"/>
      <c r="E35" s="88">
        <f>IF(C35&lt;&gt;0,VLOOKUP(C35,General!$A$15:$C$114,2,FALSE),0)</f>
        <v>0</v>
      </c>
      <c r="F35" s="88">
        <f>IF(C35&lt;&gt;0,VLOOKUP(C35,General!$A$15:$C$114,3,FALSE),0)</f>
        <v>0</v>
      </c>
      <c r="G35" s="95"/>
      <c r="H35" s="96">
        <f t="shared" si="21"/>
        <v>0</v>
      </c>
      <c r="I35" s="124"/>
      <c r="J35" s="23">
        <v>4</v>
      </c>
      <c r="K35" s="24">
        <f>O35</f>
        <v>1</v>
      </c>
      <c r="L35" s="25">
        <f t="shared" ref="L35:L36" si="40">VLOOKUP($J35,$A$6:$C$37,2,FALSE)</f>
        <v>0</v>
      </c>
      <c r="M35" s="26">
        <f t="shared" ref="M35:M36" si="41">VLOOKUP($J35,$A$6:$E$37,5,FALSE)</f>
        <v>0</v>
      </c>
      <c r="N35" s="27"/>
      <c r="O35" s="28">
        <v>1</v>
      </c>
      <c r="P35" s="107"/>
      <c r="AA35" s="143" t="s">
        <v>21</v>
      </c>
      <c r="AB35" s="24">
        <v>1</v>
      </c>
      <c r="AC35" s="24">
        <f>AG35</f>
        <v>0</v>
      </c>
      <c r="AD35" s="25">
        <f>IF(X39&lt;&gt;0,VLOOKUP($AB35,T$110:V$111,2,FALSE),0)</f>
        <v>0</v>
      </c>
      <c r="AE35" s="26">
        <f>VLOOKUP($AD35,$B$6:$G$105,4,FALSE)</f>
        <v>0</v>
      </c>
      <c r="AF35" s="27"/>
      <c r="AG35" s="138"/>
      <c r="AH35" s="107"/>
      <c r="AS35" s="111"/>
      <c r="AT35" s="40">
        <v>1</v>
      </c>
      <c r="AU35" s="118">
        <f>AY35</f>
        <v>0</v>
      </c>
      <c r="AV35" s="116">
        <f>IF(AP42&lt;&gt;0,VLOOKUP($AT35,$AL$106:$AM$107,2,FALSE),0)</f>
        <v>0</v>
      </c>
      <c r="AW35" s="26">
        <f>IF(AV35&lt;&gt;0,VLOOKUP($AV35,$B$6:$E$21,4,FALSE),0)</f>
        <v>0</v>
      </c>
      <c r="AX35" s="27"/>
      <c r="AY35" s="138"/>
      <c r="BA35" s="19">
        <v>30</v>
      </c>
      <c r="BB35" s="20">
        <v>30</v>
      </c>
      <c r="BC35" s="21">
        <f t="shared" si="23"/>
        <v>0</v>
      </c>
      <c r="BD35" s="21">
        <f t="shared" si="27"/>
        <v>0</v>
      </c>
      <c r="BE35" s="102">
        <f t="shared" si="27"/>
        <v>0</v>
      </c>
      <c r="BF35" s="140">
        <f t="shared" si="27"/>
        <v>0</v>
      </c>
    </row>
    <row r="36" spans="1:58" x14ac:dyDescent="0.25">
      <c r="A36" s="91">
        <v>31</v>
      </c>
      <c r="B36" s="92">
        <f t="shared" si="24"/>
        <v>0</v>
      </c>
      <c r="C36" s="93"/>
      <c r="D36" s="94"/>
      <c r="E36" s="88">
        <f>IF(C36&lt;&gt;0,VLOOKUP(C36,General!$A$15:$C$114,2,FALSE),0)</f>
        <v>0</v>
      </c>
      <c r="F36" s="88">
        <f>IF(C36&lt;&gt;0,VLOOKUP(C36,General!$A$15:$C$114,3,FALSE),0)</f>
        <v>0</v>
      </c>
      <c r="G36" s="95"/>
      <c r="H36" s="96">
        <f t="shared" si="21"/>
        <v>0</v>
      </c>
      <c r="I36" s="125"/>
      <c r="J36" s="29">
        <v>29</v>
      </c>
      <c r="K36" s="30">
        <f t="shared" ref="K36" si="42">O36</f>
        <v>2</v>
      </c>
      <c r="L36" s="31">
        <f t="shared" si="40"/>
        <v>0</v>
      </c>
      <c r="M36" s="32">
        <f t="shared" si="41"/>
        <v>0</v>
      </c>
      <c r="N36" s="33"/>
      <c r="O36" s="34">
        <v>2</v>
      </c>
      <c r="P36" s="107"/>
      <c r="X36" s="6">
        <f>General!G8</f>
        <v>0</v>
      </c>
      <c r="Y36" s="105"/>
      <c r="AA36" s="144"/>
      <c r="AB36" s="30">
        <v>2</v>
      </c>
      <c r="AC36" s="30">
        <f t="shared" ref="AC36" si="43">AG36</f>
        <v>0</v>
      </c>
      <c r="AD36" s="31">
        <f>IF(X39&lt;&gt;0,VLOOKUP($AB36,T$110:V$111,2,FALSE),0)</f>
        <v>0</v>
      </c>
      <c r="AE36" s="113">
        <f>VLOOKUP($AD36,$B$6:$G$105,4,FALSE)</f>
        <v>0</v>
      </c>
      <c r="AF36" s="33"/>
      <c r="AG36" s="139"/>
      <c r="AH36" s="107"/>
      <c r="AS36" s="112"/>
      <c r="AT36" s="41">
        <v>2</v>
      </c>
      <c r="AU36" s="119">
        <f>AY36</f>
        <v>0</v>
      </c>
      <c r="AV36" s="117">
        <f>IF(AP42&lt;&gt;0,VLOOKUP($AT36,$AL$106:$AM$107,2,FALSE),0)</f>
        <v>0</v>
      </c>
      <c r="AW36" s="113">
        <f>IF(AV36&lt;&gt;0,VLOOKUP($AV36,$B$6:$E$21,4,FALSE),0)</f>
        <v>0</v>
      </c>
      <c r="AX36" s="33"/>
      <c r="AY36" s="139"/>
      <c r="BA36" s="19">
        <v>31</v>
      </c>
      <c r="BB36" s="20">
        <v>31</v>
      </c>
      <c r="BC36" s="21">
        <f t="shared" si="23"/>
        <v>0</v>
      </c>
      <c r="BD36" s="21">
        <f t="shared" si="27"/>
        <v>0</v>
      </c>
      <c r="BE36" s="102">
        <f t="shared" si="27"/>
        <v>0</v>
      </c>
      <c r="BF36" s="140">
        <f t="shared" si="27"/>
        <v>0</v>
      </c>
    </row>
    <row r="37" spans="1:58" x14ac:dyDescent="0.25">
      <c r="A37" s="91">
        <v>32</v>
      </c>
      <c r="B37" s="92">
        <f t="shared" si="24"/>
        <v>0</v>
      </c>
      <c r="C37" s="93"/>
      <c r="D37" s="94"/>
      <c r="E37" s="88">
        <f>IF(C37&lt;&gt;0,VLOOKUP(C37,General!$A$15:$C$114,2,FALSE),0)</f>
        <v>0</v>
      </c>
      <c r="F37" s="88">
        <f>IF(C37&lt;&gt;0,VLOOKUP(C37,General!$A$15:$C$114,3,FALSE),0)</f>
        <v>0</v>
      </c>
      <c r="G37" s="95"/>
      <c r="H37" s="96">
        <f t="shared" si="21"/>
        <v>0</v>
      </c>
      <c r="I37" s="126"/>
      <c r="O37" s="6">
        <f>O33+$O$72</f>
        <v>0.45833333333333331</v>
      </c>
      <c r="P37" s="105"/>
      <c r="R37" s="17"/>
      <c r="S37" s="18" t="s">
        <v>6</v>
      </c>
      <c r="T37" s="18" t="s">
        <v>7</v>
      </c>
      <c r="U37" s="8" t="s">
        <v>94</v>
      </c>
      <c r="V37" s="9" t="s">
        <v>2</v>
      </c>
      <c r="W37" s="10" t="s">
        <v>3</v>
      </c>
      <c r="X37" s="7" t="s">
        <v>0</v>
      </c>
      <c r="Y37" s="106"/>
      <c r="BA37" s="19">
        <v>32</v>
      </c>
      <c r="BB37" s="20">
        <v>32</v>
      </c>
      <c r="BC37" s="21">
        <f t="shared" si="23"/>
        <v>0</v>
      </c>
      <c r="BD37" s="21">
        <f t="shared" si="27"/>
        <v>0</v>
      </c>
      <c r="BE37" s="102">
        <f t="shared" si="27"/>
        <v>0</v>
      </c>
      <c r="BF37" s="140">
        <f t="shared" si="27"/>
        <v>0</v>
      </c>
    </row>
    <row r="38" spans="1:58" ht="16.5" x14ac:dyDescent="0.25">
      <c r="A38" s="91">
        <v>33</v>
      </c>
      <c r="B38" s="92">
        <f t="shared" si="24"/>
        <v>0</v>
      </c>
      <c r="C38" s="93"/>
      <c r="D38" s="94"/>
      <c r="E38" s="88">
        <f>IF(C38&lt;&gt;0,VLOOKUP(C38,General!$A$15:$C$114,2,FALSE),0)</f>
        <v>0</v>
      </c>
      <c r="F38" s="88">
        <f>IF(C38&lt;&gt;0,VLOOKUP(C38,General!$A$15:$C$114,3,FALSE),0)</f>
        <v>0</v>
      </c>
      <c r="G38" s="95"/>
      <c r="H38" s="96">
        <f t="shared" si="21"/>
        <v>0</v>
      </c>
      <c r="I38" s="127">
        <v>9</v>
      </c>
      <c r="J38" s="18" t="s">
        <v>6</v>
      </c>
      <c r="K38" s="18" t="s">
        <v>7</v>
      </c>
      <c r="L38" s="8" t="s">
        <v>1</v>
      </c>
      <c r="M38" s="9" t="s">
        <v>2</v>
      </c>
      <c r="N38" s="10" t="s">
        <v>3</v>
      </c>
      <c r="O38" s="7" t="s">
        <v>0</v>
      </c>
      <c r="P38" s="106"/>
      <c r="R38" s="143" t="s">
        <v>22</v>
      </c>
      <c r="S38" s="24">
        <v>1</v>
      </c>
      <c r="T38" s="24">
        <f>X38</f>
        <v>0</v>
      </c>
      <c r="U38" s="25">
        <f>VLOOKUP($S38,K$116:M$117,2,FALSE)</f>
        <v>0</v>
      </c>
      <c r="V38" s="26">
        <f t="shared" ref="V38:V39" si="44">VLOOKUP($U38,B$6:E$37,4,FALSE)</f>
        <v>0</v>
      </c>
      <c r="W38" s="27"/>
      <c r="X38" s="138"/>
      <c r="Y38" s="107"/>
      <c r="BA38" s="19">
        <v>33</v>
      </c>
      <c r="BB38" s="20">
        <v>33</v>
      </c>
      <c r="BC38" s="21">
        <f t="shared" si="23"/>
        <v>0</v>
      </c>
      <c r="BD38" s="21">
        <f t="shared" si="27"/>
        <v>0</v>
      </c>
      <c r="BE38" s="102">
        <f t="shared" si="27"/>
        <v>0</v>
      </c>
      <c r="BF38" s="140">
        <f t="shared" si="27"/>
        <v>0</v>
      </c>
    </row>
    <row r="39" spans="1:58" x14ac:dyDescent="0.25">
      <c r="A39" s="91">
        <v>34</v>
      </c>
      <c r="B39" s="92">
        <f t="shared" si="24"/>
        <v>0</v>
      </c>
      <c r="C39" s="93"/>
      <c r="D39" s="94"/>
      <c r="E39" s="88">
        <f>IF(C39&lt;&gt;0,VLOOKUP(C39,General!$A$15:$C$114,2,FALSE),0)</f>
        <v>0</v>
      </c>
      <c r="F39" s="88">
        <f>IF(C39&lt;&gt;0,VLOOKUP(C39,General!$A$15:$C$114,3,FALSE),0)</f>
        <v>0</v>
      </c>
      <c r="G39" s="95"/>
      <c r="H39" s="96">
        <f t="shared" si="21"/>
        <v>0</v>
      </c>
      <c r="I39" s="124"/>
      <c r="J39" s="23">
        <v>3</v>
      </c>
      <c r="K39" s="24">
        <f>O39</f>
        <v>1</v>
      </c>
      <c r="L39" s="25">
        <f t="shared" ref="L39:L40" si="45">VLOOKUP($J39,$A$6:$C$37,2,FALSE)</f>
        <v>0</v>
      </c>
      <c r="M39" s="26">
        <f t="shared" ref="M39:M40" si="46">VLOOKUP($J39,$A$6:$E$37,5,FALSE)</f>
        <v>0</v>
      </c>
      <c r="N39" s="27"/>
      <c r="O39" s="28">
        <v>1</v>
      </c>
      <c r="P39" s="107"/>
      <c r="R39" s="144"/>
      <c r="S39" s="30">
        <v>2</v>
      </c>
      <c r="T39" s="30">
        <f t="shared" ref="T39" si="47">X39</f>
        <v>0</v>
      </c>
      <c r="U39" s="31" t="e">
        <f>VLOOKUP($S39,K$116:M$117,2,FALSE)</f>
        <v>#N/A</v>
      </c>
      <c r="V39" s="113" t="e">
        <f t="shared" si="44"/>
        <v>#N/A</v>
      </c>
      <c r="W39" s="33"/>
      <c r="X39" s="139"/>
      <c r="Y39" s="107"/>
      <c r="AP39" s="6">
        <f>+General!G16</f>
        <v>0</v>
      </c>
      <c r="AQ39" s="105"/>
      <c r="BA39" s="19">
        <v>34</v>
      </c>
      <c r="BB39" s="20">
        <v>34</v>
      </c>
      <c r="BC39" s="21">
        <f t="shared" si="23"/>
        <v>0</v>
      </c>
      <c r="BD39" s="21">
        <f t="shared" si="27"/>
        <v>0</v>
      </c>
      <c r="BE39" s="102">
        <f t="shared" si="27"/>
        <v>0</v>
      </c>
      <c r="BF39" s="140">
        <f t="shared" si="27"/>
        <v>0</v>
      </c>
    </row>
    <row r="40" spans="1:58" x14ac:dyDescent="0.25">
      <c r="A40" s="91">
        <v>35</v>
      </c>
      <c r="B40" s="92">
        <f t="shared" si="24"/>
        <v>0</v>
      </c>
      <c r="C40" s="93"/>
      <c r="D40" s="94"/>
      <c r="E40" s="88">
        <f>IF(C40&lt;&gt;0,VLOOKUP(C40,General!$A$15:$C$114,2,FALSE),0)</f>
        <v>0</v>
      </c>
      <c r="F40" s="88">
        <f>IF(C40&lt;&gt;0,VLOOKUP(C40,General!$A$15:$C$114,3,FALSE),0)</f>
        <v>0</v>
      </c>
      <c r="G40" s="95"/>
      <c r="H40" s="96">
        <f t="shared" si="21"/>
        <v>0</v>
      </c>
      <c r="I40" s="125"/>
      <c r="J40" s="29">
        <v>30</v>
      </c>
      <c r="K40" s="30">
        <f t="shared" ref="K40" si="48">O40</f>
        <v>2</v>
      </c>
      <c r="L40" s="31">
        <f t="shared" si="45"/>
        <v>0</v>
      </c>
      <c r="M40" s="32">
        <f t="shared" si="46"/>
        <v>0</v>
      </c>
      <c r="N40" s="33"/>
      <c r="O40" s="34">
        <v>2</v>
      </c>
      <c r="P40" s="107"/>
      <c r="AJ40" s="17"/>
      <c r="AK40" s="18" t="s">
        <v>6</v>
      </c>
      <c r="AL40" s="18" t="s">
        <v>7</v>
      </c>
      <c r="AM40" s="8" t="s">
        <v>94</v>
      </c>
      <c r="AN40" s="35" t="s">
        <v>2</v>
      </c>
      <c r="AO40" s="10" t="s">
        <v>3</v>
      </c>
      <c r="AP40" s="7" t="s">
        <v>0</v>
      </c>
      <c r="AQ40" s="106"/>
      <c r="BA40" s="19">
        <v>35</v>
      </c>
      <c r="BB40" s="20">
        <v>35</v>
      </c>
      <c r="BC40" s="21">
        <f t="shared" si="23"/>
        <v>0</v>
      </c>
      <c r="BD40" s="21">
        <f t="shared" si="27"/>
        <v>0</v>
      </c>
      <c r="BE40" s="102">
        <f t="shared" si="27"/>
        <v>0</v>
      </c>
      <c r="BF40" s="140">
        <f t="shared" si="27"/>
        <v>0</v>
      </c>
    </row>
    <row r="41" spans="1:58" x14ac:dyDescent="0.25">
      <c r="A41" s="91">
        <v>36</v>
      </c>
      <c r="B41" s="92">
        <f t="shared" si="24"/>
        <v>0</v>
      </c>
      <c r="C41" s="93"/>
      <c r="D41" s="94"/>
      <c r="E41" s="88">
        <f>IF(C41&lt;&gt;0,VLOOKUP(C41,General!$A$15:$C$114,2,FALSE),0)</f>
        <v>0</v>
      </c>
      <c r="F41" s="88">
        <f>IF(C41&lt;&gt;0,VLOOKUP(C41,General!$A$15:$C$114,3,FALSE),0)</f>
        <v>0</v>
      </c>
      <c r="G41" s="95"/>
      <c r="H41" s="96">
        <f t="shared" si="21"/>
        <v>0</v>
      </c>
      <c r="I41" s="126"/>
      <c r="O41" s="6">
        <f>O37+$O$72</f>
        <v>0.45833333333333331</v>
      </c>
      <c r="P41" s="105"/>
      <c r="AJ41" s="143" t="s">
        <v>23</v>
      </c>
      <c r="AK41" s="24">
        <v>1</v>
      </c>
      <c r="AL41" s="24">
        <f>AP41</f>
        <v>0</v>
      </c>
      <c r="AM41" s="25">
        <f>IF(AG48&lt;&gt;0,VLOOKUP($AK41,$AC108:$AE109,2,FALSE),0)</f>
        <v>0</v>
      </c>
      <c r="AN41" s="26">
        <f>IF(AM41&lt;&gt;0,VLOOKUP($AM41,$B6:$E21,4,FALSE),0)</f>
        <v>0</v>
      </c>
      <c r="AO41" s="27"/>
      <c r="AP41" s="138"/>
      <c r="AQ41" s="107"/>
      <c r="BA41" s="19">
        <v>36</v>
      </c>
      <c r="BB41" s="20">
        <v>36</v>
      </c>
      <c r="BC41" s="21">
        <f t="shared" si="23"/>
        <v>0</v>
      </c>
      <c r="BD41" s="21">
        <f t="shared" si="27"/>
        <v>0</v>
      </c>
      <c r="BE41" s="102">
        <f t="shared" si="27"/>
        <v>0</v>
      </c>
      <c r="BF41" s="140">
        <f t="shared" si="27"/>
        <v>0</v>
      </c>
    </row>
    <row r="42" spans="1:58" ht="16.5" x14ac:dyDescent="0.25">
      <c r="A42" s="91">
        <v>37</v>
      </c>
      <c r="B42" s="92">
        <f t="shared" si="24"/>
        <v>0</v>
      </c>
      <c r="C42" s="93"/>
      <c r="D42" s="94"/>
      <c r="E42" s="88">
        <f>IF(C42&lt;&gt;0,VLOOKUP(C42,General!$A$15:$C$114,2,FALSE),0)</f>
        <v>0</v>
      </c>
      <c r="F42" s="88">
        <f>IF(C42&lt;&gt;0,VLOOKUP(C42,General!$A$15:$C$114,3,FALSE),0)</f>
        <v>0</v>
      </c>
      <c r="G42" s="95"/>
      <c r="H42" s="96">
        <f t="shared" si="21"/>
        <v>0</v>
      </c>
      <c r="I42" s="127">
        <v>10</v>
      </c>
      <c r="J42" s="18" t="s">
        <v>6</v>
      </c>
      <c r="K42" s="18" t="s">
        <v>7</v>
      </c>
      <c r="L42" s="8" t="s">
        <v>1</v>
      </c>
      <c r="M42" s="9" t="s">
        <v>2</v>
      </c>
      <c r="N42" s="10" t="s">
        <v>3</v>
      </c>
      <c r="O42" s="7" t="s">
        <v>0</v>
      </c>
      <c r="P42" s="106"/>
      <c r="X42" s="6">
        <f>General!G9</f>
        <v>0</v>
      </c>
      <c r="Y42" s="105"/>
      <c r="AJ42" s="144"/>
      <c r="AK42" s="30">
        <v>2</v>
      </c>
      <c r="AL42" s="30">
        <f t="shared" ref="AL42" si="49">AP42</f>
        <v>0</v>
      </c>
      <c r="AM42" s="31">
        <f>IF(AG48&lt;&gt;0,VLOOKUP($AK42,$AC108:$AE109,2,FALSE),0)</f>
        <v>0</v>
      </c>
      <c r="AN42" s="113">
        <f>IF(AM42&lt;&gt;0,VLOOKUP($AM42,$B6:$E21,4,FALSE),0)</f>
        <v>0</v>
      </c>
      <c r="AO42" s="33"/>
      <c r="AP42" s="139"/>
      <c r="AQ42" s="107"/>
      <c r="BA42" s="19">
        <v>37</v>
      </c>
      <c r="BB42" s="20">
        <v>37</v>
      </c>
      <c r="BC42" s="21">
        <f t="shared" si="23"/>
        <v>0</v>
      </c>
      <c r="BD42" s="21">
        <f t="shared" si="27"/>
        <v>0</v>
      </c>
      <c r="BE42" s="102">
        <f t="shared" si="27"/>
        <v>0</v>
      </c>
      <c r="BF42" s="140">
        <f t="shared" si="27"/>
        <v>0</v>
      </c>
    </row>
    <row r="43" spans="1:58" x14ac:dyDescent="0.25">
      <c r="A43" s="91">
        <v>38</v>
      </c>
      <c r="B43" s="92">
        <f t="shared" si="24"/>
        <v>0</v>
      </c>
      <c r="C43" s="93"/>
      <c r="D43" s="94"/>
      <c r="E43" s="88">
        <f>IF(C43&lt;&gt;0,VLOOKUP(C43,General!$A$15:$C$114,2,FALSE),0)</f>
        <v>0</v>
      </c>
      <c r="F43" s="88">
        <f>IF(C43&lt;&gt;0,VLOOKUP(C43,General!$A$15:$C$114,3,FALSE),0)</f>
        <v>0</v>
      </c>
      <c r="G43" s="95"/>
      <c r="H43" s="96">
        <f t="shared" si="21"/>
        <v>0</v>
      </c>
      <c r="I43" s="124"/>
      <c r="J43" s="23">
        <v>14</v>
      </c>
      <c r="K43" s="24">
        <f>O43</f>
        <v>1</v>
      </c>
      <c r="L43" s="25">
        <f t="shared" ref="L43:L44" si="50">VLOOKUP($J43,$A$6:$C$37,2,FALSE)</f>
        <v>0</v>
      </c>
      <c r="M43" s="26">
        <f t="shared" ref="M43:M44" si="51">VLOOKUP($J43,$A$6:$E$37,5,FALSE)</f>
        <v>0</v>
      </c>
      <c r="N43" s="27"/>
      <c r="O43" s="28">
        <v>1</v>
      </c>
      <c r="P43" s="107"/>
      <c r="R43" s="17"/>
      <c r="S43" s="18" t="s">
        <v>6</v>
      </c>
      <c r="T43" s="18" t="s">
        <v>7</v>
      </c>
      <c r="U43" s="8" t="s">
        <v>94</v>
      </c>
      <c r="V43" s="9" t="s">
        <v>2</v>
      </c>
      <c r="W43" s="10" t="s">
        <v>3</v>
      </c>
      <c r="X43" s="7" t="s">
        <v>0</v>
      </c>
      <c r="Y43" s="106"/>
      <c r="BA43" s="19">
        <v>38</v>
      </c>
      <c r="BB43" s="20">
        <v>38</v>
      </c>
      <c r="BC43" s="21">
        <f t="shared" si="23"/>
        <v>0</v>
      </c>
      <c r="BD43" s="21">
        <f t="shared" si="27"/>
        <v>0</v>
      </c>
      <c r="BE43" s="102">
        <f t="shared" si="27"/>
        <v>0</v>
      </c>
      <c r="BF43" s="140">
        <f t="shared" si="27"/>
        <v>0</v>
      </c>
    </row>
    <row r="44" spans="1:58" x14ac:dyDescent="0.25">
      <c r="A44" s="91">
        <v>39</v>
      </c>
      <c r="B44" s="92">
        <f t="shared" si="24"/>
        <v>0</v>
      </c>
      <c r="C44" s="93"/>
      <c r="D44" s="94"/>
      <c r="E44" s="88">
        <f>IF(C44&lt;&gt;0,VLOOKUP(C44,General!$A$15:$C$114,2,FALSE),0)</f>
        <v>0</v>
      </c>
      <c r="F44" s="88">
        <f>IF(C44&lt;&gt;0,VLOOKUP(C44,General!$A$15:$C$114,3,FALSE),0)</f>
        <v>0</v>
      </c>
      <c r="G44" s="95"/>
      <c r="H44" s="96">
        <f t="shared" si="21"/>
        <v>0</v>
      </c>
      <c r="I44" s="125"/>
      <c r="J44" s="29">
        <v>19</v>
      </c>
      <c r="K44" s="30">
        <f t="shared" ref="K44" si="52">O44</f>
        <v>2</v>
      </c>
      <c r="L44" s="31">
        <f t="shared" si="50"/>
        <v>0</v>
      </c>
      <c r="M44" s="32">
        <f t="shared" si="51"/>
        <v>0</v>
      </c>
      <c r="N44" s="33"/>
      <c r="O44" s="34">
        <v>2</v>
      </c>
      <c r="P44" s="107"/>
      <c r="R44" s="143" t="s">
        <v>24</v>
      </c>
      <c r="S44" s="24">
        <v>1</v>
      </c>
      <c r="T44" s="24">
        <f>X44</f>
        <v>0</v>
      </c>
      <c r="U44" s="25">
        <f>VLOOKUP($S44,K$118:M$119,2,FALSE)</f>
        <v>0</v>
      </c>
      <c r="V44" s="26">
        <f t="shared" ref="V44:V45" si="53">VLOOKUP($U44,B$6:E$37,4,FALSE)</f>
        <v>0</v>
      </c>
      <c r="W44" s="27"/>
      <c r="X44" s="138"/>
      <c r="Y44" s="107"/>
      <c r="BA44" s="19">
        <v>39</v>
      </c>
      <c r="BB44" s="20">
        <v>39</v>
      </c>
      <c r="BC44" s="21">
        <f t="shared" si="23"/>
        <v>0</v>
      </c>
      <c r="BD44" s="21">
        <f t="shared" si="27"/>
        <v>0</v>
      </c>
      <c r="BE44" s="102">
        <f t="shared" si="27"/>
        <v>0</v>
      </c>
      <c r="BF44" s="140">
        <f t="shared" si="27"/>
        <v>0</v>
      </c>
    </row>
    <row r="45" spans="1:58" x14ac:dyDescent="0.25">
      <c r="A45" s="91">
        <v>40</v>
      </c>
      <c r="B45" s="92">
        <f t="shared" si="24"/>
        <v>0</v>
      </c>
      <c r="C45" s="93"/>
      <c r="D45" s="94"/>
      <c r="E45" s="88">
        <f>IF(C45&lt;&gt;0,VLOOKUP(C45,General!$A$15:$C$114,2,FALSE),0)</f>
        <v>0</v>
      </c>
      <c r="F45" s="88">
        <f>IF(C45&lt;&gt;0,VLOOKUP(C45,General!$A$15:$C$114,3,FALSE),0)</f>
        <v>0</v>
      </c>
      <c r="G45" s="95"/>
      <c r="H45" s="96">
        <f t="shared" si="21"/>
        <v>0</v>
      </c>
      <c r="I45" s="126"/>
      <c r="O45" s="6">
        <f>O41+$O$72</f>
        <v>0.45833333333333331</v>
      </c>
      <c r="P45" s="105"/>
      <c r="R45" s="144"/>
      <c r="S45" s="30">
        <v>2</v>
      </c>
      <c r="T45" s="30">
        <f t="shared" ref="T45" si="54">X45</f>
        <v>0</v>
      </c>
      <c r="U45" s="31" t="e">
        <f>VLOOKUP($S45,K$118:M$119,2,FALSE)</f>
        <v>#N/A</v>
      </c>
      <c r="V45" s="26" t="e">
        <f t="shared" si="53"/>
        <v>#N/A</v>
      </c>
      <c r="W45" s="33"/>
      <c r="X45" s="139"/>
      <c r="Y45" s="107"/>
      <c r="AG45" s="6">
        <f>+General!G14</f>
        <v>0</v>
      </c>
      <c r="AH45" s="105"/>
      <c r="BA45" s="19">
        <v>40</v>
      </c>
      <c r="BB45" s="20">
        <v>40</v>
      </c>
      <c r="BC45" s="21">
        <f t="shared" si="23"/>
        <v>0</v>
      </c>
      <c r="BD45" s="21">
        <f t="shared" si="27"/>
        <v>0</v>
      </c>
      <c r="BE45" s="102">
        <f t="shared" si="27"/>
        <v>0</v>
      </c>
      <c r="BF45" s="140">
        <f t="shared" si="27"/>
        <v>0</v>
      </c>
    </row>
    <row r="46" spans="1:58" ht="16.5" x14ac:dyDescent="0.25">
      <c r="A46" s="91">
        <v>41</v>
      </c>
      <c r="B46" s="92">
        <f t="shared" si="24"/>
        <v>0</v>
      </c>
      <c r="C46" s="93"/>
      <c r="D46" s="94"/>
      <c r="E46" s="88">
        <f>IF(C46&lt;&gt;0,VLOOKUP(C46,General!$A$15:$C$114,2,FALSE),0)</f>
        <v>0</v>
      </c>
      <c r="F46" s="88">
        <f>IF(C46&lt;&gt;0,VLOOKUP(C46,General!$A$15:$C$114,3,FALSE),0)</f>
        <v>0</v>
      </c>
      <c r="G46" s="95"/>
      <c r="H46" s="96">
        <f t="shared" si="21"/>
        <v>0</v>
      </c>
      <c r="I46" s="127">
        <v>11</v>
      </c>
      <c r="J46" s="18" t="s">
        <v>6</v>
      </c>
      <c r="K46" s="18" t="s">
        <v>7</v>
      </c>
      <c r="L46" s="8" t="s">
        <v>1</v>
      </c>
      <c r="M46" s="9" t="s">
        <v>2</v>
      </c>
      <c r="N46" s="10" t="s">
        <v>3</v>
      </c>
      <c r="O46" s="7" t="s">
        <v>0</v>
      </c>
      <c r="P46" s="106"/>
      <c r="AA46" s="17"/>
      <c r="AB46" s="18" t="s">
        <v>6</v>
      </c>
      <c r="AC46" s="18" t="s">
        <v>7</v>
      </c>
      <c r="AD46" s="8" t="s">
        <v>94</v>
      </c>
      <c r="AE46" s="35" t="s">
        <v>2</v>
      </c>
      <c r="AF46" s="10" t="s">
        <v>3</v>
      </c>
      <c r="AG46" s="7" t="s">
        <v>0</v>
      </c>
      <c r="AH46" s="106"/>
      <c r="BA46" s="19">
        <v>41</v>
      </c>
      <c r="BB46" s="20">
        <v>41</v>
      </c>
      <c r="BC46" s="21">
        <f t="shared" si="23"/>
        <v>0</v>
      </c>
      <c r="BD46" s="21">
        <f t="shared" si="27"/>
        <v>0</v>
      </c>
      <c r="BE46" s="102">
        <f t="shared" si="27"/>
        <v>0</v>
      </c>
      <c r="BF46" s="140">
        <f t="shared" si="27"/>
        <v>0</v>
      </c>
    </row>
    <row r="47" spans="1:58" x14ac:dyDescent="0.25">
      <c r="A47" s="91">
        <v>42</v>
      </c>
      <c r="B47" s="92">
        <f t="shared" si="24"/>
        <v>0</v>
      </c>
      <c r="C47" s="93"/>
      <c r="D47" s="94"/>
      <c r="E47" s="88">
        <f>IF(C47&lt;&gt;0,VLOOKUP(C47,General!$A$15:$C$114,2,FALSE),0)</f>
        <v>0</v>
      </c>
      <c r="F47" s="88">
        <f>IF(C47&lt;&gt;0,VLOOKUP(C47,General!$A$15:$C$114,3,FALSE),0)</f>
        <v>0</v>
      </c>
      <c r="G47" s="95"/>
      <c r="H47" s="96">
        <f t="shared" si="21"/>
        <v>0</v>
      </c>
      <c r="I47" s="124"/>
      <c r="J47" s="23">
        <v>11</v>
      </c>
      <c r="K47" s="24">
        <f>O47</f>
        <v>1</v>
      </c>
      <c r="L47" s="25">
        <f t="shared" ref="L47:L48" si="55">VLOOKUP($J47,$A$6:$C$37,2,FALSE)</f>
        <v>0</v>
      </c>
      <c r="M47" s="26">
        <f t="shared" ref="M47:M48" si="56">VLOOKUP($J47,$A$6:$E$37,5,FALSE)</f>
        <v>0</v>
      </c>
      <c r="N47" s="27"/>
      <c r="O47" s="28">
        <v>1</v>
      </c>
      <c r="P47" s="107"/>
      <c r="AA47" s="143" t="s">
        <v>25</v>
      </c>
      <c r="AB47" s="24">
        <v>1</v>
      </c>
      <c r="AC47" s="24">
        <f>AG47</f>
        <v>0</v>
      </c>
      <c r="AD47" s="25">
        <f>IF(X51&lt;&gt;0,VLOOKUP($AB47,T$112:V$113,2,FALSE),0)</f>
        <v>0</v>
      </c>
      <c r="AE47" s="26">
        <f>VLOOKUP($AD47,$B$6:$G$105,4,FALSE)</f>
        <v>0</v>
      </c>
      <c r="AF47" s="27"/>
      <c r="AG47" s="138"/>
      <c r="AH47" s="107"/>
      <c r="BA47" s="19">
        <v>42</v>
      </c>
      <c r="BB47" s="20">
        <v>42</v>
      </c>
      <c r="BC47" s="21">
        <f t="shared" si="23"/>
        <v>0</v>
      </c>
      <c r="BD47" s="21">
        <f t="shared" si="27"/>
        <v>0</v>
      </c>
      <c r="BE47" s="102">
        <f t="shared" si="27"/>
        <v>0</v>
      </c>
      <c r="BF47" s="140">
        <f t="shared" si="27"/>
        <v>0</v>
      </c>
    </row>
    <row r="48" spans="1:58" x14ac:dyDescent="0.25">
      <c r="A48" s="91">
        <v>43</v>
      </c>
      <c r="B48" s="92">
        <f t="shared" si="24"/>
        <v>0</v>
      </c>
      <c r="C48" s="93"/>
      <c r="D48" s="94"/>
      <c r="E48" s="88">
        <f>IF(C48&lt;&gt;0,VLOOKUP(C48,General!$A$15:$C$114,2,FALSE),0)</f>
        <v>0</v>
      </c>
      <c r="F48" s="88">
        <f>IF(C48&lt;&gt;0,VLOOKUP(C48,General!$A$15:$C$114,3,FALSE),0)</f>
        <v>0</v>
      </c>
      <c r="G48" s="95"/>
      <c r="H48" s="96">
        <f t="shared" si="21"/>
        <v>0</v>
      </c>
      <c r="I48" s="125"/>
      <c r="J48" s="29">
        <v>22</v>
      </c>
      <c r="K48" s="30">
        <f t="shared" ref="K48" si="57">O48</f>
        <v>2</v>
      </c>
      <c r="L48" s="31">
        <f t="shared" si="55"/>
        <v>0</v>
      </c>
      <c r="M48" s="32">
        <f t="shared" si="56"/>
        <v>0</v>
      </c>
      <c r="N48" s="33"/>
      <c r="O48" s="34">
        <v>2</v>
      </c>
      <c r="P48" s="107"/>
      <c r="X48" s="6">
        <f>General!G10</f>
        <v>0</v>
      </c>
      <c r="Y48" s="105"/>
      <c r="AA48" s="144"/>
      <c r="AB48" s="30">
        <v>2</v>
      </c>
      <c r="AC48" s="30">
        <f t="shared" ref="AC48" si="58">AG48</f>
        <v>0</v>
      </c>
      <c r="AD48" s="31">
        <f>IF(X51&lt;&gt;0,VLOOKUP($AB48,T$112:V$113,2,FALSE),0)</f>
        <v>0</v>
      </c>
      <c r="AE48" s="113">
        <f>VLOOKUP($AD48,$B$6:$G$105,4,FALSE)</f>
        <v>0</v>
      </c>
      <c r="AF48" s="33"/>
      <c r="AG48" s="139"/>
      <c r="AH48" s="107"/>
      <c r="BA48" s="19">
        <v>43</v>
      </c>
      <c r="BB48" s="20">
        <v>43</v>
      </c>
      <c r="BC48" s="21">
        <f t="shared" si="23"/>
        <v>0</v>
      </c>
      <c r="BD48" s="21">
        <f t="shared" si="27"/>
        <v>0</v>
      </c>
      <c r="BE48" s="102">
        <f t="shared" si="27"/>
        <v>0</v>
      </c>
      <c r="BF48" s="140">
        <f t="shared" si="27"/>
        <v>0</v>
      </c>
    </row>
    <row r="49" spans="1:58" x14ac:dyDescent="0.25">
      <c r="A49" s="91">
        <v>44</v>
      </c>
      <c r="B49" s="92">
        <f t="shared" si="24"/>
        <v>0</v>
      </c>
      <c r="C49" s="93"/>
      <c r="D49" s="94"/>
      <c r="E49" s="88">
        <f>IF(C49&lt;&gt;0,VLOOKUP(C49,General!$A$15:$C$114,2,FALSE),0)</f>
        <v>0</v>
      </c>
      <c r="F49" s="88">
        <f>IF(C49&lt;&gt;0,VLOOKUP(C49,General!$A$15:$C$114,3,FALSE),0)</f>
        <v>0</v>
      </c>
      <c r="G49" s="95"/>
      <c r="H49" s="96">
        <f t="shared" si="21"/>
        <v>0</v>
      </c>
      <c r="I49" s="126"/>
      <c r="O49" s="6">
        <f>O45+$O$72</f>
        <v>0.45833333333333331</v>
      </c>
      <c r="P49" s="105"/>
      <c r="R49" s="17"/>
      <c r="S49" s="18" t="s">
        <v>6</v>
      </c>
      <c r="T49" s="18" t="s">
        <v>7</v>
      </c>
      <c r="U49" s="8" t="s">
        <v>94</v>
      </c>
      <c r="V49" s="9" t="s">
        <v>2</v>
      </c>
      <c r="W49" s="10" t="s">
        <v>3</v>
      </c>
      <c r="X49" s="7" t="s">
        <v>0</v>
      </c>
      <c r="Y49" s="106"/>
      <c r="BA49" s="19">
        <v>44</v>
      </c>
      <c r="BB49" s="20">
        <v>44</v>
      </c>
      <c r="BC49" s="21">
        <f t="shared" si="23"/>
        <v>0</v>
      </c>
      <c r="BD49" s="21">
        <f t="shared" si="27"/>
        <v>0</v>
      </c>
      <c r="BE49" s="102">
        <f t="shared" si="27"/>
        <v>0</v>
      </c>
      <c r="BF49" s="140">
        <f t="shared" si="27"/>
        <v>0</v>
      </c>
    </row>
    <row r="50" spans="1:58" ht="16.5" x14ac:dyDescent="0.25">
      <c r="A50" s="91">
        <v>45</v>
      </c>
      <c r="B50" s="92">
        <f t="shared" si="24"/>
        <v>0</v>
      </c>
      <c r="C50" s="93"/>
      <c r="D50" s="94"/>
      <c r="E50" s="88">
        <f>IF(C50&lt;&gt;0,VLOOKUP(C50,General!$A$15:$C$114,2,FALSE),0)</f>
        <v>0</v>
      </c>
      <c r="F50" s="88">
        <f>IF(C50&lt;&gt;0,VLOOKUP(C50,General!$A$15:$C$114,3,FALSE),0)</f>
        <v>0</v>
      </c>
      <c r="G50" s="95"/>
      <c r="H50" s="96">
        <f t="shared" si="21"/>
        <v>0</v>
      </c>
      <c r="I50" s="127">
        <v>12</v>
      </c>
      <c r="J50" s="18" t="s">
        <v>6</v>
      </c>
      <c r="K50" s="18" t="s">
        <v>7</v>
      </c>
      <c r="L50" s="8" t="s">
        <v>1</v>
      </c>
      <c r="M50" s="9" t="s">
        <v>2</v>
      </c>
      <c r="N50" s="10" t="s">
        <v>3</v>
      </c>
      <c r="O50" s="7" t="s">
        <v>0</v>
      </c>
      <c r="P50" s="106"/>
      <c r="R50" s="145" t="s">
        <v>26</v>
      </c>
      <c r="S50" s="23">
        <v>1</v>
      </c>
      <c r="T50" s="114">
        <f>X50</f>
        <v>0</v>
      </c>
      <c r="U50" s="116">
        <f>VLOOKUP($S50,K$120:M$121,2,FALSE)</f>
        <v>0</v>
      </c>
      <c r="V50" s="26">
        <f t="shared" ref="V50:V51" si="59">VLOOKUP($U50,B$6:E$37,4,FALSE)</f>
        <v>0</v>
      </c>
      <c r="W50" s="27"/>
      <c r="X50" s="138"/>
      <c r="Y50" s="107"/>
      <c r="BA50" s="19">
        <v>45</v>
      </c>
      <c r="BB50" s="20">
        <v>45</v>
      </c>
      <c r="BC50" s="21">
        <f t="shared" si="23"/>
        <v>0</v>
      </c>
      <c r="BD50" s="21">
        <f t="shared" si="27"/>
        <v>0</v>
      </c>
      <c r="BE50" s="102">
        <f t="shared" si="27"/>
        <v>0</v>
      </c>
      <c r="BF50" s="140">
        <f t="shared" si="27"/>
        <v>0</v>
      </c>
    </row>
    <row r="51" spans="1:58" x14ac:dyDescent="0.25">
      <c r="A51" s="91">
        <v>46</v>
      </c>
      <c r="B51" s="92">
        <f t="shared" si="24"/>
        <v>0</v>
      </c>
      <c r="C51" s="93"/>
      <c r="D51" s="94"/>
      <c r="E51" s="88">
        <f>IF(C51&lt;&gt;0,VLOOKUP(C51,General!$A$15:$C$114,2,FALSE),0)</f>
        <v>0</v>
      </c>
      <c r="F51" s="88">
        <f>IF(C51&lt;&gt;0,VLOOKUP(C51,General!$A$15:$C$114,3,FALSE),0)</f>
        <v>0</v>
      </c>
      <c r="G51" s="95"/>
      <c r="H51" s="96">
        <f t="shared" si="21"/>
        <v>0</v>
      </c>
      <c r="I51" s="124"/>
      <c r="J51" s="23">
        <v>6</v>
      </c>
      <c r="K51" s="24">
        <f>O51</f>
        <v>1</v>
      </c>
      <c r="L51" s="25">
        <f t="shared" ref="L51:L52" si="60">VLOOKUP($J51,$A$6:$C$37,2,FALSE)</f>
        <v>0</v>
      </c>
      <c r="M51" s="26">
        <f t="shared" ref="M51:M52" si="61">VLOOKUP($J51,$A$6:$E$37,5,FALSE)</f>
        <v>0</v>
      </c>
      <c r="N51" s="27"/>
      <c r="O51" s="28">
        <v>1</v>
      </c>
      <c r="P51" s="107"/>
      <c r="R51" s="146"/>
      <c r="S51" s="23">
        <v>2</v>
      </c>
      <c r="T51" s="115">
        <f t="shared" ref="T51" si="62">X51</f>
        <v>0</v>
      </c>
      <c r="U51" s="117" t="e">
        <f>VLOOKUP($S51,K$120:M$121,2,FALSE)</f>
        <v>#N/A</v>
      </c>
      <c r="V51" s="113" t="e">
        <f t="shared" si="59"/>
        <v>#N/A</v>
      </c>
      <c r="W51" s="33"/>
      <c r="X51" s="139"/>
      <c r="Y51" s="107"/>
      <c r="BA51" s="19">
        <v>46</v>
      </c>
      <c r="BB51" s="20">
        <v>46</v>
      </c>
      <c r="BC51" s="21">
        <f t="shared" si="23"/>
        <v>0</v>
      </c>
      <c r="BD51" s="21">
        <f t="shared" si="27"/>
        <v>0</v>
      </c>
      <c r="BE51" s="102">
        <f t="shared" si="27"/>
        <v>0</v>
      </c>
      <c r="BF51" s="140">
        <f t="shared" si="27"/>
        <v>0</v>
      </c>
    </row>
    <row r="52" spans="1:58" x14ac:dyDescent="0.25">
      <c r="A52" s="91">
        <v>47</v>
      </c>
      <c r="B52" s="92">
        <f t="shared" si="24"/>
        <v>0</v>
      </c>
      <c r="C52" s="93"/>
      <c r="D52" s="94"/>
      <c r="E52" s="88">
        <f>IF(C52&lt;&gt;0,VLOOKUP(C52,General!$A$15:$C$114,2,FALSE),0)</f>
        <v>0</v>
      </c>
      <c r="F52" s="88">
        <f>IF(C52&lt;&gt;0,VLOOKUP(C52,General!$A$15:$C$114,3,FALSE),0)</f>
        <v>0</v>
      </c>
      <c r="G52" s="95"/>
      <c r="H52" s="96">
        <f t="shared" si="21"/>
        <v>0</v>
      </c>
      <c r="I52" s="125"/>
      <c r="J52" s="29">
        <v>27</v>
      </c>
      <c r="K52" s="30">
        <f t="shared" ref="K52" si="63">O52</f>
        <v>2</v>
      </c>
      <c r="L52" s="31">
        <f t="shared" si="60"/>
        <v>0</v>
      </c>
      <c r="M52" s="32">
        <f t="shared" si="61"/>
        <v>0</v>
      </c>
      <c r="N52" s="33"/>
      <c r="O52" s="34">
        <v>2</v>
      </c>
      <c r="P52" s="107"/>
      <c r="BA52" s="19">
        <v>47</v>
      </c>
      <c r="BB52" s="20">
        <v>47</v>
      </c>
      <c r="BC52" s="21">
        <f t="shared" si="23"/>
        <v>0</v>
      </c>
      <c r="BD52" s="21">
        <f t="shared" si="27"/>
        <v>0</v>
      </c>
      <c r="BE52" s="102">
        <f t="shared" si="27"/>
        <v>0</v>
      </c>
      <c r="BF52" s="140">
        <f t="shared" si="27"/>
        <v>0</v>
      </c>
    </row>
    <row r="53" spans="1:58" x14ac:dyDescent="0.25">
      <c r="A53" s="91">
        <v>48</v>
      </c>
      <c r="B53" s="92">
        <f t="shared" si="24"/>
        <v>0</v>
      </c>
      <c r="C53" s="93"/>
      <c r="D53" s="94"/>
      <c r="E53" s="88">
        <f>IF(C53&lt;&gt;0,VLOOKUP(C53,General!$A$15:$C$114,2,FALSE),0)</f>
        <v>0</v>
      </c>
      <c r="F53" s="88">
        <f>IF(C53&lt;&gt;0,VLOOKUP(C53,General!$A$15:$C$114,3,FALSE),0)</f>
        <v>0</v>
      </c>
      <c r="G53" s="95"/>
      <c r="H53" s="96">
        <f t="shared" si="21"/>
        <v>0</v>
      </c>
      <c r="I53" s="126"/>
      <c r="O53" s="6">
        <f>O49+$O$72</f>
        <v>0.45833333333333331</v>
      </c>
      <c r="P53" s="105"/>
      <c r="BA53" s="19">
        <v>48</v>
      </c>
      <c r="BB53" s="20">
        <v>48</v>
      </c>
      <c r="BC53" s="21">
        <f t="shared" si="23"/>
        <v>0</v>
      </c>
      <c r="BD53" s="21">
        <f t="shared" si="27"/>
        <v>0</v>
      </c>
      <c r="BE53" s="102">
        <f t="shared" si="27"/>
        <v>0</v>
      </c>
      <c r="BF53" s="140">
        <f t="shared" si="27"/>
        <v>0</v>
      </c>
    </row>
    <row r="54" spans="1:58" ht="16.5" x14ac:dyDescent="0.25">
      <c r="A54" s="91">
        <v>49</v>
      </c>
      <c r="B54" s="92">
        <f t="shared" si="24"/>
        <v>0</v>
      </c>
      <c r="C54" s="93"/>
      <c r="D54" s="94"/>
      <c r="E54" s="88">
        <f>IF(C54&lt;&gt;0,VLOOKUP(C54,General!$A$15:$C$114,2,FALSE),0)</f>
        <v>0</v>
      </c>
      <c r="F54" s="88">
        <f>IF(C54&lt;&gt;0,VLOOKUP(C54,General!$A$15:$C$114,3,FALSE),0)</f>
        <v>0</v>
      </c>
      <c r="G54" s="95"/>
      <c r="H54" s="96">
        <f t="shared" si="21"/>
        <v>0</v>
      </c>
      <c r="I54" s="127">
        <v>13</v>
      </c>
      <c r="J54" s="18" t="s">
        <v>6</v>
      </c>
      <c r="K54" s="18" t="s">
        <v>7</v>
      </c>
      <c r="L54" s="8" t="s">
        <v>1</v>
      </c>
      <c r="M54" s="9" t="s">
        <v>2</v>
      </c>
      <c r="N54" s="10" t="s">
        <v>3</v>
      </c>
      <c r="O54" s="7" t="s">
        <v>0</v>
      </c>
      <c r="P54" s="106"/>
      <c r="BA54" s="19">
        <v>49</v>
      </c>
      <c r="BB54" s="20">
        <v>49</v>
      </c>
      <c r="BC54" s="21">
        <f t="shared" si="23"/>
        <v>0</v>
      </c>
      <c r="BD54" s="21">
        <f t="shared" si="27"/>
        <v>0</v>
      </c>
      <c r="BE54" s="102">
        <f t="shared" si="27"/>
        <v>0</v>
      </c>
      <c r="BF54" s="140">
        <f t="shared" si="27"/>
        <v>0</v>
      </c>
    </row>
    <row r="55" spans="1:58" x14ac:dyDescent="0.25">
      <c r="A55" s="91">
        <v>50</v>
      </c>
      <c r="B55" s="92">
        <f t="shared" si="24"/>
        <v>0</v>
      </c>
      <c r="C55" s="93"/>
      <c r="D55" s="94"/>
      <c r="E55" s="88">
        <f>IF(C55&lt;&gt;0,VLOOKUP(C55,General!$A$15:$C$114,2,FALSE),0)</f>
        <v>0</v>
      </c>
      <c r="F55" s="88">
        <f>IF(C55&lt;&gt;0,VLOOKUP(C55,General!$A$15:$C$114,3,FALSE),0)</f>
        <v>0</v>
      </c>
      <c r="G55" s="95"/>
      <c r="H55" s="96">
        <f t="shared" si="21"/>
        <v>0</v>
      </c>
      <c r="I55" s="124"/>
      <c r="J55" s="23">
        <v>7</v>
      </c>
      <c r="K55" s="24">
        <f>O55</f>
        <v>1</v>
      </c>
      <c r="L55" s="25">
        <f t="shared" ref="L55:L56" si="64">VLOOKUP($J55,$A$6:$C$37,2,FALSE)</f>
        <v>0</v>
      </c>
      <c r="M55" s="26">
        <f t="shared" ref="M55:M56" si="65">VLOOKUP($J55,$A$6:$E$37,5,FALSE)</f>
        <v>0</v>
      </c>
      <c r="N55" s="27"/>
      <c r="O55" s="28">
        <v>1</v>
      </c>
      <c r="P55" s="107"/>
      <c r="BA55" s="19">
        <v>50</v>
      </c>
      <c r="BB55" s="20">
        <v>50</v>
      </c>
      <c r="BC55" s="21">
        <f t="shared" si="23"/>
        <v>0</v>
      </c>
      <c r="BD55" s="21">
        <f t="shared" si="27"/>
        <v>0</v>
      </c>
      <c r="BE55" s="102">
        <f t="shared" si="27"/>
        <v>0</v>
      </c>
      <c r="BF55" s="140">
        <f t="shared" si="27"/>
        <v>0</v>
      </c>
    </row>
    <row r="56" spans="1:58" x14ac:dyDescent="0.25">
      <c r="A56" s="91">
        <v>51</v>
      </c>
      <c r="B56" s="92">
        <f t="shared" si="24"/>
        <v>0</v>
      </c>
      <c r="C56" s="93"/>
      <c r="D56" s="94"/>
      <c r="E56" s="88">
        <f>IF(C56&lt;&gt;0,VLOOKUP(C56,General!$A$15:$C$114,2,FALSE),0)</f>
        <v>0</v>
      </c>
      <c r="F56" s="88">
        <f>IF(C56&lt;&gt;0,VLOOKUP(C56,General!$A$15:$C$114,3,FALSE),0)</f>
        <v>0</v>
      </c>
      <c r="G56" s="95"/>
      <c r="H56" s="96">
        <f t="shared" si="21"/>
        <v>0</v>
      </c>
      <c r="I56" s="125"/>
      <c r="J56" s="29">
        <v>26</v>
      </c>
      <c r="K56" s="30">
        <f t="shared" ref="K56" si="66">O56</f>
        <v>2</v>
      </c>
      <c r="L56" s="31">
        <f t="shared" si="64"/>
        <v>0</v>
      </c>
      <c r="M56" s="32">
        <f t="shared" si="65"/>
        <v>0</v>
      </c>
      <c r="N56" s="33"/>
      <c r="O56" s="34">
        <v>2</v>
      </c>
      <c r="P56" s="107"/>
      <c r="BA56" s="19">
        <v>51</v>
      </c>
      <c r="BB56" s="20">
        <v>51</v>
      </c>
      <c r="BC56" s="21">
        <f t="shared" si="23"/>
        <v>0</v>
      </c>
      <c r="BD56" s="21">
        <f t="shared" si="27"/>
        <v>0</v>
      </c>
      <c r="BE56" s="102">
        <f t="shared" si="27"/>
        <v>0</v>
      </c>
      <c r="BF56" s="140">
        <f t="shared" si="27"/>
        <v>0</v>
      </c>
    </row>
    <row r="57" spans="1:58" x14ac:dyDescent="0.25">
      <c r="A57" s="91">
        <v>52</v>
      </c>
      <c r="B57" s="92">
        <f t="shared" si="24"/>
        <v>0</v>
      </c>
      <c r="C57" s="93"/>
      <c r="D57" s="94"/>
      <c r="E57" s="88">
        <f>IF(C57&lt;&gt;0,VLOOKUP(C57,General!$A$15:$C$114,2,FALSE),0)</f>
        <v>0</v>
      </c>
      <c r="F57" s="88">
        <f>IF(C57&lt;&gt;0,VLOOKUP(C57,General!$A$15:$C$114,3,FALSE),0)</f>
        <v>0</v>
      </c>
      <c r="G57" s="95"/>
      <c r="H57" s="96">
        <f t="shared" si="21"/>
        <v>0</v>
      </c>
      <c r="I57" s="126"/>
      <c r="O57" s="6">
        <f>O53+$O$72</f>
        <v>0.45833333333333331</v>
      </c>
      <c r="P57" s="105"/>
      <c r="BA57" s="19">
        <v>52</v>
      </c>
      <c r="BB57" s="20">
        <v>52</v>
      </c>
      <c r="BC57" s="21">
        <f t="shared" si="23"/>
        <v>0</v>
      </c>
      <c r="BD57" s="21">
        <f t="shared" si="27"/>
        <v>0</v>
      </c>
      <c r="BE57" s="102">
        <f t="shared" si="27"/>
        <v>0</v>
      </c>
      <c r="BF57" s="140">
        <f t="shared" si="27"/>
        <v>0</v>
      </c>
    </row>
    <row r="58" spans="1:58" ht="16.5" x14ac:dyDescent="0.25">
      <c r="A58" s="91">
        <v>53</v>
      </c>
      <c r="B58" s="92">
        <f t="shared" si="24"/>
        <v>0</v>
      </c>
      <c r="C58" s="93"/>
      <c r="D58" s="94"/>
      <c r="E58" s="88">
        <f>IF(C58&lt;&gt;0,VLOOKUP(C58,General!$A$15:$C$114,2,FALSE),0)</f>
        <v>0</v>
      </c>
      <c r="F58" s="88">
        <f>IF(C58&lt;&gt;0,VLOOKUP(C58,General!$A$15:$C$114,3,FALSE),0)</f>
        <v>0</v>
      </c>
      <c r="G58" s="95"/>
      <c r="H58" s="96">
        <f t="shared" si="21"/>
        <v>0</v>
      </c>
      <c r="I58" s="127">
        <v>14</v>
      </c>
      <c r="J58" s="18" t="s">
        <v>6</v>
      </c>
      <c r="K58" s="18" t="s">
        <v>7</v>
      </c>
      <c r="L58" s="8" t="s">
        <v>1</v>
      </c>
      <c r="M58" s="9" t="s">
        <v>2</v>
      </c>
      <c r="N58" s="10" t="s">
        <v>3</v>
      </c>
      <c r="O58" s="7" t="s">
        <v>0</v>
      </c>
      <c r="P58" s="106"/>
      <c r="BA58" s="19">
        <v>53</v>
      </c>
      <c r="BB58" s="20">
        <v>53</v>
      </c>
      <c r="BC58" s="21">
        <f t="shared" si="23"/>
        <v>0</v>
      </c>
      <c r="BD58" s="21">
        <f t="shared" si="27"/>
        <v>0</v>
      </c>
      <c r="BE58" s="102">
        <f t="shared" si="27"/>
        <v>0</v>
      </c>
      <c r="BF58" s="140">
        <f t="shared" si="27"/>
        <v>0</v>
      </c>
    </row>
    <row r="59" spans="1:58" x14ac:dyDescent="0.25">
      <c r="A59" s="91">
        <v>54</v>
      </c>
      <c r="B59" s="92">
        <f t="shared" si="24"/>
        <v>0</v>
      </c>
      <c r="C59" s="93"/>
      <c r="D59" s="94"/>
      <c r="E59" s="88">
        <f>IF(C59&lt;&gt;0,VLOOKUP(C59,General!$A$15:$C$114,2,FALSE),0)</f>
        <v>0</v>
      </c>
      <c r="F59" s="88">
        <f>IF(C59&lt;&gt;0,VLOOKUP(C59,General!$A$15:$C$114,3,FALSE),0)</f>
        <v>0</v>
      </c>
      <c r="G59" s="95"/>
      <c r="H59" s="96">
        <f t="shared" si="21"/>
        <v>0</v>
      </c>
      <c r="I59" s="124"/>
      <c r="J59" s="23">
        <v>10</v>
      </c>
      <c r="K59" s="24">
        <f>O59</f>
        <v>1</v>
      </c>
      <c r="L59" s="25">
        <f t="shared" ref="L59:L60" si="67">VLOOKUP($J59,$A$6:$C$37,2,FALSE)</f>
        <v>0</v>
      </c>
      <c r="M59" s="26">
        <f t="shared" ref="M59:M60" si="68">VLOOKUP($J59,$A$6:$E$37,5,FALSE)</f>
        <v>0</v>
      </c>
      <c r="N59" s="27"/>
      <c r="O59" s="28">
        <v>1</v>
      </c>
      <c r="P59" s="107"/>
      <c r="BA59" s="19">
        <v>54</v>
      </c>
      <c r="BB59" s="20">
        <v>54</v>
      </c>
      <c r="BC59" s="21">
        <f t="shared" si="23"/>
        <v>0</v>
      </c>
      <c r="BD59" s="21">
        <f t="shared" si="27"/>
        <v>0</v>
      </c>
      <c r="BE59" s="102">
        <f t="shared" si="27"/>
        <v>0</v>
      </c>
      <c r="BF59" s="140">
        <f t="shared" si="27"/>
        <v>0</v>
      </c>
    </row>
    <row r="60" spans="1:58" x14ac:dyDescent="0.25">
      <c r="A60" s="91">
        <v>55</v>
      </c>
      <c r="B60" s="92">
        <f t="shared" si="24"/>
        <v>0</v>
      </c>
      <c r="C60" s="93"/>
      <c r="D60" s="94"/>
      <c r="E60" s="88">
        <f>IF(C60&lt;&gt;0,VLOOKUP(C60,General!$A$15:$C$114,2,FALSE),0)</f>
        <v>0</v>
      </c>
      <c r="F60" s="88">
        <f>IF(C60&lt;&gt;0,VLOOKUP(C60,General!$A$15:$C$114,3,FALSE),0)</f>
        <v>0</v>
      </c>
      <c r="G60" s="95"/>
      <c r="H60" s="96">
        <f t="shared" si="21"/>
        <v>0</v>
      </c>
      <c r="I60" s="125"/>
      <c r="J60" s="29">
        <v>23</v>
      </c>
      <c r="K60" s="30">
        <f t="shared" ref="K60" si="69">O60</f>
        <v>2</v>
      </c>
      <c r="L60" s="31">
        <f t="shared" si="67"/>
        <v>0</v>
      </c>
      <c r="M60" s="32">
        <f t="shared" si="68"/>
        <v>0</v>
      </c>
      <c r="N60" s="33"/>
      <c r="O60" s="34">
        <v>2</v>
      </c>
      <c r="P60" s="107"/>
      <c r="BA60" s="19">
        <v>55</v>
      </c>
      <c r="BB60" s="20">
        <v>55</v>
      </c>
      <c r="BC60" s="21">
        <f t="shared" si="23"/>
        <v>0</v>
      </c>
      <c r="BD60" s="21">
        <f t="shared" si="27"/>
        <v>0</v>
      </c>
      <c r="BE60" s="102">
        <f t="shared" si="27"/>
        <v>0</v>
      </c>
      <c r="BF60" s="140">
        <f t="shared" si="27"/>
        <v>0</v>
      </c>
    </row>
    <row r="61" spans="1:58" x14ac:dyDescent="0.25">
      <c r="A61" s="91">
        <v>56</v>
      </c>
      <c r="B61" s="92">
        <f t="shared" si="24"/>
        <v>0</v>
      </c>
      <c r="C61" s="93"/>
      <c r="D61" s="94"/>
      <c r="E61" s="88">
        <f>IF(C61&lt;&gt;0,VLOOKUP(C61,General!$A$15:$C$114,2,FALSE),0)</f>
        <v>0</v>
      </c>
      <c r="F61" s="88">
        <f>IF(C61&lt;&gt;0,VLOOKUP(C61,General!$A$15:$C$114,3,FALSE),0)</f>
        <v>0</v>
      </c>
      <c r="G61" s="95"/>
      <c r="H61" s="96">
        <f t="shared" si="21"/>
        <v>0</v>
      </c>
      <c r="I61" s="126"/>
      <c r="O61" s="6">
        <f>O57+$O$72</f>
        <v>0.45833333333333331</v>
      </c>
      <c r="P61" s="105"/>
      <c r="BA61" s="19">
        <v>56</v>
      </c>
      <c r="BB61" s="20">
        <v>56</v>
      </c>
      <c r="BC61" s="21">
        <f t="shared" si="23"/>
        <v>0</v>
      </c>
      <c r="BD61" s="21">
        <f t="shared" si="27"/>
        <v>0</v>
      </c>
      <c r="BE61" s="102">
        <f t="shared" si="27"/>
        <v>0</v>
      </c>
      <c r="BF61" s="140">
        <f t="shared" si="27"/>
        <v>0</v>
      </c>
    </row>
    <row r="62" spans="1:58" ht="16.5" x14ac:dyDescent="0.25">
      <c r="A62" s="91">
        <v>57</v>
      </c>
      <c r="B62" s="92">
        <f t="shared" si="24"/>
        <v>0</v>
      </c>
      <c r="C62" s="93"/>
      <c r="D62" s="94"/>
      <c r="E62" s="88">
        <f>IF(C62&lt;&gt;0,VLOOKUP(C62,General!$A$15:$C$114,2,FALSE),0)</f>
        <v>0</v>
      </c>
      <c r="F62" s="88">
        <f>IF(C62&lt;&gt;0,VLOOKUP(C62,General!$A$15:$C$114,3,FALSE),0)</f>
        <v>0</v>
      </c>
      <c r="G62" s="95"/>
      <c r="H62" s="96">
        <f t="shared" si="21"/>
        <v>0</v>
      </c>
      <c r="I62" s="127">
        <v>15</v>
      </c>
      <c r="J62" s="18" t="s">
        <v>6</v>
      </c>
      <c r="K62" s="18" t="s">
        <v>7</v>
      </c>
      <c r="L62" s="8" t="s">
        <v>1</v>
      </c>
      <c r="M62" s="9" t="s">
        <v>2</v>
      </c>
      <c r="N62" s="10" t="s">
        <v>3</v>
      </c>
      <c r="O62" s="7" t="s">
        <v>0</v>
      </c>
      <c r="P62" s="106"/>
      <c r="BA62" s="19">
        <v>57</v>
      </c>
      <c r="BB62" s="20">
        <v>57</v>
      </c>
      <c r="BC62" s="21">
        <f t="shared" si="23"/>
        <v>0</v>
      </c>
      <c r="BD62" s="21">
        <f t="shared" si="27"/>
        <v>0</v>
      </c>
      <c r="BE62" s="102">
        <f t="shared" si="27"/>
        <v>0</v>
      </c>
      <c r="BF62" s="140">
        <f t="shared" si="27"/>
        <v>0</v>
      </c>
    </row>
    <row r="63" spans="1:58" x14ac:dyDescent="0.25">
      <c r="A63" s="91">
        <v>58</v>
      </c>
      <c r="B63" s="92">
        <f t="shared" si="24"/>
        <v>0</v>
      </c>
      <c r="C63" s="93"/>
      <c r="D63" s="94"/>
      <c r="E63" s="88">
        <f>IF(C63&lt;&gt;0,VLOOKUP(C63,General!$A$15:$C$114,2,FALSE),0)</f>
        <v>0</v>
      </c>
      <c r="F63" s="88">
        <f>IF(C63&lt;&gt;0,VLOOKUP(C63,General!$A$15:$C$114,3,FALSE),0)</f>
        <v>0</v>
      </c>
      <c r="G63" s="95"/>
      <c r="H63" s="96">
        <f t="shared" si="21"/>
        <v>0</v>
      </c>
      <c r="I63" s="124"/>
      <c r="J63" s="23">
        <v>15</v>
      </c>
      <c r="K63" s="24">
        <f>O63</f>
        <v>1</v>
      </c>
      <c r="L63" s="25">
        <f t="shared" ref="L63:L64" si="70">VLOOKUP($J63,$A$6:$C$37,2,FALSE)</f>
        <v>0</v>
      </c>
      <c r="M63" s="26">
        <f t="shared" ref="M63:M64" si="71">VLOOKUP($J63,$A$6:$E$37,5,FALSE)</f>
        <v>0</v>
      </c>
      <c r="N63" s="27"/>
      <c r="O63" s="28">
        <v>1</v>
      </c>
      <c r="P63" s="107"/>
      <c r="BA63" s="19">
        <v>58</v>
      </c>
      <c r="BB63" s="20">
        <v>58</v>
      </c>
      <c r="BC63" s="21">
        <f t="shared" si="23"/>
        <v>0</v>
      </c>
      <c r="BD63" s="21">
        <f t="shared" si="27"/>
        <v>0</v>
      </c>
      <c r="BE63" s="102">
        <f t="shared" si="27"/>
        <v>0</v>
      </c>
      <c r="BF63" s="140">
        <f t="shared" si="27"/>
        <v>0</v>
      </c>
    </row>
    <row r="64" spans="1:58" x14ac:dyDescent="0.25">
      <c r="A64" s="91">
        <v>59</v>
      </c>
      <c r="B64" s="92">
        <f t="shared" si="24"/>
        <v>0</v>
      </c>
      <c r="C64" s="93"/>
      <c r="D64" s="94"/>
      <c r="E64" s="88">
        <f>IF(C64&lt;&gt;0,VLOOKUP(C64,General!$A$15:$C$114,2,FALSE),0)</f>
        <v>0</v>
      </c>
      <c r="F64" s="88">
        <f>IF(C64&lt;&gt;0,VLOOKUP(C64,General!$A$15:$C$114,3,FALSE),0)</f>
        <v>0</v>
      </c>
      <c r="G64" s="95"/>
      <c r="H64" s="96">
        <f t="shared" si="21"/>
        <v>0</v>
      </c>
      <c r="I64" s="125"/>
      <c r="J64" s="29">
        <v>18</v>
      </c>
      <c r="K64" s="30">
        <f t="shared" ref="K64" si="72">O64</f>
        <v>2</v>
      </c>
      <c r="L64" s="31">
        <f t="shared" si="70"/>
        <v>0</v>
      </c>
      <c r="M64" s="32">
        <f t="shared" si="71"/>
        <v>0</v>
      </c>
      <c r="N64" s="33"/>
      <c r="O64" s="34">
        <v>2</v>
      </c>
      <c r="P64" s="107"/>
      <c r="BA64" s="19">
        <v>59</v>
      </c>
      <c r="BB64" s="20">
        <v>59</v>
      </c>
      <c r="BC64" s="21">
        <f t="shared" si="23"/>
        <v>0</v>
      </c>
      <c r="BD64" s="21">
        <f t="shared" si="27"/>
        <v>0</v>
      </c>
      <c r="BE64" s="102">
        <f t="shared" si="27"/>
        <v>0</v>
      </c>
      <c r="BF64" s="140">
        <f t="shared" si="27"/>
        <v>0</v>
      </c>
    </row>
    <row r="65" spans="1:58" x14ac:dyDescent="0.25">
      <c r="A65" s="91">
        <v>60</v>
      </c>
      <c r="B65" s="92">
        <f t="shared" si="24"/>
        <v>0</v>
      </c>
      <c r="C65" s="93"/>
      <c r="D65" s="94"/>
      <c r="E65" s="88">
        <f>IF(C65&lt;&gt;0,VLOOKUP(C65,General!$A$15:$C$114,2,FALSE),0)</f>
        <v>0</v>
      </c>
      <c r="F65" s="88">
        <f>IF(C65&lt;&gt;0,VLOOKUP(C65,General!$A$15:$C$114,3,FALSE),0)</f>
        <v>0</v>
      </c>
      <c r="G65" s="95"/>
      <c r="H65" s="96">
        <f t="shared" si="21"/>
        <v>0</v>
      </c>
      <c r="I65" s="126"/>
      <c r="O65" s="6">
        <f>O61+$O$72</f>
        <v>0.45833333333333331</v>
      </c>
      <c r="P65" s="105"/>
      <c r="BA65" s="19">
        <v>60</v>
      </c>
      <c r="BB65" s="20">
        <v>60</v>
      </c>
      <c r="BC65" s="21">
        <f t="shared" si="23"/>
        <v>0</v>
      </c>
      <c r="BD65" s="21">
        <f t="shared" si="27"/>
        <v>0</v>
      </c>
      <c r="BE65" s="102">
        <f t="shared" si="27"/>
        <v>0</v>
      </c>
      <c r="BF65" s="140">
        <f t="shared" si="27"/>
        <v>0</v>
      </c>
    </row>
    <row r="66" spans="1:58" ht="16.5" x14ac:dyDescent="0.25">
      <c r="A66" s="91">
        <v>61</v>
      </c>
      <c r="B66" s="92">
        <f t="shared" si="24"/>
        <v>0</v>
      </c>
      <c r="C66" s="93"/>
      <c r="D66" s="94"/>
      <c r="E66" s="88">
        <f>IF(C66&lt;&gt;0,VLOOKUP(C66,General!$A$15:$C$114,2,FALSE),0)</f>
        <v>0</v>
      </c>
      <c r="F66" s="88">
        <f>IF(C66&lt;&gt;0,VLOOKUP(C66,General!$A$15:$C$114,3,FALSE),0)</f>
        <v>0</v>
      </c>
      <c r="G66" s="95"/>
      <c r="H66" s="96">
        <f t="shared" si="21"/>
        <v>0</v>
      </c>
      <c r="I66" s="127">
        <v>16</v>
      </c>
      <c r="J66" s="18" t="s">
        <v>6</v>
      </c>
      <c r="K66" s="18" t="s">
        <v>7</v>
      </c>
      <c r="L66" s="8" t="s">
        <v>1</v>
      </c>
      <c r="M66" s="9" t="s">
        <v>2</v>
      </c>
      <c r="N66" s="10" t="s">
        <v>3</v>
      </c>
      <c r="O66" s="7" t="s">
        <v>0</v>
      </c>
      <c r="P66" s="106"/>
      <c r="BA66" s="19">
        <v>61</v>
      </c>
      <c r="BB66" s="20">
        <v>61</v>
      </c>
      <c r="BC66" s="21">
        <f t="shared" si="23"/>
        <v>0</v>
      </c>
      <c r="BD66" s="21">
        <f t="shared" si="27"/>
        <v>0</v>
      </c>
      <c r="BE66" s="102">
        <f t="shared" si="27"/>
        <v>0</v>
      </c>
      <c r="BF66" s="140">
        <f t="shared" si="27"/>
        <v>0</v>
      </c>
    </row>
    <row r="67" spans="1:58" x14ac:dyDescent="0.25">
      <c r="A67" s="91">
        <v>62</v>
      </c>
      <c r="B67" s="92">
        <f t="shared" si="24"/>
        <v>0</v>
      </c>
      <c r="C67" s="93"/>
      <c r="D67" s="94"/>
      <c r="E67" s="88">
        <f>IF(C67&lt;&gt;0,VLOOKUP(C67,General!$A$15:$C$114,2,FALSE),0)</f>
        <v>0</v>
      </c>
      <c r="F67" s="88">
        <f>IF(C67&lt;&gt;0,VLOOKUP(C67,General!$A$15:$C$114,3,FALSE),0)</f>
        <v>0</v>
      </c>
      <c r="G67" s="95"/>
      <c r="H67" s="96">
        <f t="shared" si="21"/>
        <v>0</v>
      </c>
      <c r="I67" s="124"/>
      <c r="J67" s="23">
        <v>2</v>
      </c>
      <c r="K67" s="24">
        <f>O67</f>
        <v>1</v>
      </c>
      <c r="L67" s="25">
        <f t="shared" ref="L67:L68" si="73">VLOOKUP($J67,$A$6:$C$37,2,FALSE)</f>
        <v>0</v>
      </c>
      <c r="M67" s="26">
        <f t="shared" ref="M67:M68" si="74">VLOOKUP($J67,$A$6:$E$37,5,FALSE)</f>
        <v>0</v>
      </c>
      <c r="N67" s="27"/>
      <c r="O67" s="28">
        <v>1</v>
      </c>
      <c r="P67" s="107"/>
      <c r="BA67" s="19">
        <v>62</v>
      </c>
      <c r="BB67" s="20">
        <v>62</v>
      </c>
      <c r="BC67" s="21">
        <f t="shared" si="23"/>
        <v>0</v>
      </c>
      <c r="BD67" s="21">
        <f t="shared" si="27"/>
        <v>0</v>
      </c>
      <c r="BE67" s="102">
        <f t="shared" si="27"/>
        <v>0</v>
      </c>
      <c r="BF67" s="140">
        <f t="shared" si="27"/>
        <v>0</v>
      </c>
    </row>
    <row r="68" spans="1:58" x14ac:dyDescent="0.25">
      <c r="A68" s="91">
        <v>63</v>
      </c>
      <c r="B68" s="92">
        <f t="shared" si="24"/>
        <v>0</v>
      </c>
      <c r="C68" s="93"/>
      <c r="D68" s="94"/>
      <c r="E68" s="88">
        <f>IF(C68&lt;&gt;0,VLOOKUP(C68,General!$A$15:$C$114,2,FALSE),0)</f>
        <v>0</v>
      </c>
      <c r="F68" s="88">
        <f>IF(C68&lt;&gt;0,VLOOKUP(C68,General!$A$15:$C$114,3,FALSE),0)</f>
        <v>0</v>
      </c>
      <c r="G68" s="95"/>
      <c r="H68" s="96">
        <f t="shared" si="21"/>
        <v>0</v>
      </c>
      <c r="I68" s="125"/>
      <c r="J68" s="29">
        <v>31</v>
      </c>
      <c r="K68" s="30">
        <f t="shared" ref="K68" si="75">O68</f>
        <v>2</v>
      </c>
      <c r="L68" s="31">
        <f t="shared" si="73"/>
        <v>0</v>
      </c>
      <c r="M68" s="32">
        <f t="shared" si="74"/>
        <v>0</v>
      </c>
      <c r="N68" s="33"/>
      <c r="O68" s="34">
        <v>2</v>
      </c>
      <c r="P68" s="107"/>
      <c r="BA68" s="19">
        <v>63</v>
      </c>
      <c r="BB68" s="20">
        <v>63</v>
      </c>
      <c r="BC68" s="21">
        <f t="shared" si="23"/>
        <v>0</v>
      </c>
      <c r="BD68" s="21">
        <f t="shared" si="27"/>
        <v>0</v>
      </c>
      <c r="BE68" s="102">
        <f t="shared" si="27"/>
        <v>0</v>
      </c>
      <c r="BF68" s="140">
        <f t="shared" si="27"/>
        <v>0</v>
      </c>
    </row>
    <row r="69" spans="1:58" x14ac:dyDescent="0.25">
      <c r="A69" s="91">
        <v>64</v>
      </c>
      <c r="B69" s="92">
        <f t="shared" si="24"/>
        <v>0</v>
      </c>
      <c r="C69" s="93"/>
      <c r="D69" s="94"/>
      <c r="E69" s="88">
        <f>IF(C69&lt;&gt;0,VLOOKUP(C69,General!$A$15:$C$114,2,FALSE),0)</f>
        <v>0</v>
      </c>
      <c r="F69" s="88">
        <f>IF(C69&lt;&gt;0,VLOOKUP(C69,General!$A$15:$C$114,3,FALSE),0)</f>
        <v>0</v>
      </c>
      <c r="G69" s="95"/>
      <c r="H69" s="96">
        <f t="shared" si="21"/>
        <v>0</v>
      </c>
      <c r="I69" s="126"/>
      <c r="N69" s="43"/>
      <c r="BA69" s="19">
        <v>64</v>
      </c>
      <c r="BB69" s="20">
        <v>64</v>
      </c>
      <c r="BC69" s="21">
        <f t="shared" si="23"/>
        <v>0</v>
      </c>
      <c r="BD69" s="21">
        <f t="shared" si="27"/>
        <v>0</v>
      </c>
      <c r="BE69" s="102">
        <f t="shared" si="27"/>
        <v>0</v>
      </c>
      <c r="BF69" s="140">
        <f t="shared" si="27"/>
        <v>0</v>
      </c>
    </row>
    <row r="70" spans="1:58" x14ac:dyDescent="0.25">
      <c r="A70" s="91">
        <v>65</v>
      </c>
      <c r="B70" s="92">
        <f t="shared" si="24"/>
        <v>0</v>
      </c>
      <c r="C70" s="93"/>
      <c r="D70" s="94"/>
      <c r="E70" s="88">
        <f>IF(C70&lt;&gt;0,VLOOKUP(C70,General!$A$15:$C$114,2,FALSE),0)</f>
        <v>0</v>
      </c>
      <c r="F70" s="88">
        <f>IF(C70&lt;&gt;0,VLOOKUP(C70,General!$A$15:$C$114,3,FALSE),0)</f>
        <v>0</v>
      </c>
      <c r="G70" s="95"/>
      <c r="H70" s="96">
        <f t="shared" si="21"/>
        <v>0</v>
      </c>
      <c r="I70" s="126"/>
      <c r="N70" s="43"/>
      <c r="BA70" s="19">
        <v>65</v>
      </c>
      <c r="BB70" s="20">
        <v>65</v>
      </c>
      <c r="BC70" s="21">
        <f t="shared" si="23"/>
        <v>0</v>
      </c>
      <c r="BD70" s="21">
        <f t="shared" si="27"/>
        <v>0</v>
      </c>
      <c r="BE70" s="102">
        <f t="shared" si="27"/>
        <v>0</v>
      </c>
      <c r="BF70" s="140">
        <f t="shared" si="27"/>
        <v>0</v>
      </c>
    </row>
    <row r="71" spans="1:58" x14ac:dyDescent="0.25">
      <c r="A71" s="91">
        <v>66</v>
      </c>
      <c r="B71" s="92">
        <f t="shared" si="24"/>
        <v>0</v>
      </c>
      <c r="C71" s="93"/>
      <c r="D71" s="94"/>
      <c r="E71" s="88">
        <f>IF(C71&lt;&gt;0,VLOOKUP(C71,General!$A$15:$C$114,2,FALSE),0)</f>
        <v>0</v>
      </c>
      <c r="F71" s="88">
        <f>IF(C71&lt;&gt;0,VLOOKUP(C71,General!$A$15:$C$114,3,FALSE),0)</f>
        <v>0</v>
      </c>
      <c r="G71" s="95"/>
      <c r="H71" s="96">
        <f t="shared" si="21"/>
        <v>0</v>
      </c>
      <c r="I71" s="126"/>
      <c r="N71" s="43"/>
      <c r="O71" s="44"/>
      <c r="P71" s="108"/>
      <c r="BA71" s="19">
        <v>66</v>
      </c>
      <c r="BB71" s="20">
        <v>66</v>
      </c>
      <c r="BC71" s="21">
        <f t="shared" si="23"/>
        <v>0</v>
      </c>
      <c r="BD71" s="21">
        <f t="shared" si="27"/>
        <v>0</v>
      </c>
      <c r="BE71" s="102">
        <f t="shared" si="27"/>
        <v>0</v>
      </c>
      <c r="BF71" s="140">
        <f t="shared" si="27"/>
        <v>0</v>
      </c>
    </row>
    <row r="72" spans="1:58" ht="15.75" x14ac:dyDescent="0.25">
      <c r="A72" s="91">
        <v>67</v>
      </c>
      <c r="B72" s="92">
        <f t="shared" si="24"/>
        <v>0</v>
      </c>
      <c r="C72" s="93"/>
      <c r="D72" s="94"/>
      <c r="E72" s="88">
        <f>IF(C72&lt;&gt;0,VLOOKUP(C72,General!$A$15:$C$114,2,FALSE),0)</f>
        <v>0</v>
      </c>
      <c r="F72" s="88">
        <f>IF(C72&lt;&gt;0,VLOOKUP(C72,General!$A$15:$C$114,3,FALSE),0)</f>
        <v>0</v>
      </c>
      <c r="G72" s="95"/>
      <c r="H72" s="96">
        <f t="shared" si="21"/>
        <v>0</v>
      </c>
      <c r="I72" s="126"/>
      <c r="M72" s="45"/>
      <c r="O72" s="46"/>
      <c r="P72" s="109"/>
      <c r="BA72" s="19">
        <v>67</v>
      </c>
      <c r="BB72" s="20">
        <v>67</v>
      </c>
      <c r="BC72" s="21">
        <f t="shared" si="23"/>
        <v>0</v>
      </c>
      <c r="BD72" s="21">
        <f t="shared" si="27"/>
        <v>0</v>
      </c>
      <c r="BE72" s="102">
        <f t="shared" si="27"/>
        <v>0</v>
      </c>
      <c r="BF72" s="140">
        <f t="shared" si="27"/>
        <v>0</v>
      </c>
    </row>
    <row r="73" spans="1:58" ht="15.75" x14ac:dyDescent="0.25">
      <c r="A73" s="91">
        <v>68</v>
      </c>
      <c r="B73" s="92">
        <f t="shared" si="24"/>
        <v>0</v>
      </c>
      <c r="C73" s="93"/>
      <c r="D73" s="94"/>
      <c r="E73" s="88">
        <f>IF(C73&lt;&gt;0,VLOOKUP(C73,General!$A$15:$C$114,2,FALSE),0)</f>
        <v>0</v>
      </c>
      <c r="F73" s="88">
        <f>IF(C73&lt;&gt;0,VLOOKUP(C73,General!$A$15:$C$114,3,FALSE),0)</f>
        <v>0</v>
      </c>
      <c r="G73" s="95"/>
      <c r="H73" s="96">
        <f t="shared" si="21"/>
        <v>0</v>
      </c>
      <c r="I73" s="126"/>
      <c r="M73" s="45"/>
      <c r="O73" s="46"/>
      <c r="P73" s="109"/>
      <c r="BA73" s="19">
        <v>68</v>
      </c>
      <c r="BB73" s="20">
        <v>68</v>
      </c>
      <c r="BC73" s="21">
        <f t="shared" si="23"/>
        <v>0</v>
      </c>
      <c r="BD73" s="21">
        <f t="shared" si="27"/>
        <v>0</v>
      </c>
      <c r="BE73" s="102">
        <f t="shared" si="27"/>
        <v>0</v>
      </c>
      <c r="BF73" s="140">
        <f t="shared" si="27"/>
        <v>0</v>
      </c>
    </row>
    <row r="74" spans="1:58" ht="15.75" x14ac:dyDescent="0.25">
      <c r="A74" s="91">
        <v>69</v>
      </c>
      <c r="B74" s="92">
        <f t="shared" si="24"/>
        <v>0</v>
      </c>
      <c r="C74" s="93"/>
      <c r="D74" s="94"/>
      <c r="E74" s="88">
        <f>IF(C74&lt;&gt;0,VLOOKUP(C74,General!$A$15:$C$114,2,FALSE),0)</f>
        <v>0</v>
      </c>
      <c r="F74" s="88">
        <f>IF(C74&lt;&gt;0,VLOOKUP(C74,General!$A$15:$C$114,3,FALSE),0)</f>
        <v>0</v>
      </c>
      <c r="G74" s="95"/>
      <c r="H74" s="96">
        <f t="shared" si="21"/>
        <v>0</v>
      </c>
      <c r="I74" s="126"/>
      <c r="M74" s="45"/>
      <c r="O74" s="46"/>
      <c r="P74" s="109"/>
      <c r="BA74" s="19">
        <v>69</v>
      </c>
      <c r="BB74" s="20">
        <v>69</v>
      </c>
      <c r="BC74" s="21">
        <f t="shared" si="23"/>
        <v>0</v>
      </c>
      <c r="BD74" s="21">
        <f t="shared" si="27"/>
        <v>0</v>
      </c>
      <c r="BE74" s="102">
        <f t="shared" si="27"/>
        <v>0</v>
      </c>
      <c r="BF74" s="140">
        <f t="shared" si="27"/>
        <v>0</v>
      </c>
    </row>
    <row r="75" spans="1:58" ht="15.75" x14ac:dyDescent="0.25">
      <c r="A75" s="91">
        <v>70</v>
      </c>
      <c r="B75" s="92">
        <f t="shared" si="24"/>
        <v>0</v>
      </c>
      <c r="C75" s="93"/>
      <c r="D75" s="94"/>
      <c r="E75" s="88">
        <f>IF(C75&lt;&gt;0,VLOOKUP(C75,General!$A$15:$C$114,2,FALSE),0)</f>
        <v>0</v>
      </c>
      <c r="F75" s="88">
        <f>IF(C75&lt;&gt;0,VLOOKUP(C75,General!$A$15:$C$114,3,FALSE),0)</f>
        <v>0</v>
      </c>
      <c r="G75" s="95"/>
      <c r="H75" s="96">
        <f t="shared" si="21"/>
        <v>0</v>
      </c>
      <c r="I75" s="126"/>
      <c r="M75" s="45"/>
      <c r="O75" s="46"/>
      <c r="P75" s="109"/>
      <c r="BA75" s="19">
        <v>70</v>
      </c>
      <c r="BB75" s="20">
        <v>70</v>
      </c>
      <c r="BC75" s="21">
        <f t="shared" si="23"/>
        <v>0</v>
      </c>
      <c r="BD75" s="21">
        <f t="shared" si="27"/>
        <v>0</v>
      </c>
      <c r="BE75" s="102">
        <f t="shared" si="27"/>
        <v>0</v>
      </c>
      <c r="BF75" s="140">
        <f t="shared" si="27"/>
        <v>0</v>
      </c>
    </row>
    <row r="76" spans="1:58" ht="15.75" x14ac:dyDescent="0.25">
      <c r="A76" s="91">
        <v>71</v>
      </c>
      <c r="B76" s="92">
        <f t="shared" si="24"/>
        <v>0</v>
      </c>
      <c r="C76" s="93"/>
      <c r="D76" s="94"/>
      <c r="E76" s="88">
        <f>IF(C76&lt;&gt;0,VLOOKUP(C76,General!$A$15:$C$114,2,FALSE),0)</f>
        <v>0</v>
      </c>
      <c r="F76" s="88">
        <f>IF(C76&lt;&gt;0,VLOOKUP(C76,General!$A$15:$C$114,3,FALSE),0)</f>
        <v>0</v>
      </c>
      <c r="G76" s="95"/>
      <c r="H76" s="96">
        <f t="shared" si="21"/>
        <v>0</v>
      </c>
      <c r="I76" s="126"/>
      <c r="M76" s="45"/>
      <c r="O76" s="46"/>
      <c r="P76" s="109"/>
      <c r="BA76" s="19">
        <v>71</v>
      </c>
      <c r="BB76" s="20">
        <v>71</v>
      </c>
      <c r="BC76" s="21">
        <f t="shared" si="23"/>
        <v>0</v>
      </c>
      <c r="BD76" s="21">
        <f t="shared" si="27"/>
        <v>0</v>
      </c>
      <c r="BE76" s="102">
        <f t="shared" si="27"/>
        <v>0</v>
      </c>
      <c r="BF76" s="140">
        <f t="shared" si="27"/>
        <v>0</v>
      </c>
    </row>
    <row r="77" spans="1:58" x14ac:dyDescent="0.25">
      <c r="A77" s="91">
        <v>72</v>
      </c>
      <c r="B77" s="92">
        <f t="shared" si="24"/>
        <v>0</v>
      </c>
      <c r="C77" s="93"/>
      <c r="D77" s="94"/>
      <c r="E77" s="88">
        <f>IF(C77&lt;&gt;0,VLOOKUP(C77,General!$A$15:$C$114,2,FALSE),0)</f>
        <v>0</v>
      </c>
      <c r="F77" s="88">
        <f>IF(C77&lt;&gt;0,VLOOKUP(C77,General!$A$15:$C$114,3,FALSE),0)</f>
        <v>0</v>
      </c>
      <c r="G77" s="95"/>
      <c r="H77" s="96">
        <f t="shared" si="21"/>
        <v>0</v>
      </c>
      <c r="I77" s="126"/>
      <c r="BA77" s="19">
        <v>72</v>
      </c>
      <c r="BB77" s="20">
        <v>72</v>
      </c>
      <c r="BC77" s="21">
        <f t="shared" si="23"/>
        <v>0</v>
      </c>
      <c r="BD77" s="21">
        <f t="shared" si="27"/>
        <v>0</v>
      </c>
      <c r="BE77" s="102">
        <f t="shared" si="27"/>
        <v>0</v>
      </c>
      <c r="BF77" s="140">
        <f t="shared" si="27"/>
        <v>0</v>
      </c>
    </row>
    <row r="78" spans="1:58" x14ac:dyDescent="0.25">
      <c r="A78" s="91">
        <v>73</v>
      </c>
      <c r="B78" s="92">
        <f t="shared" si="24"/>
        <v>0</v>
      </c>
      <c r="C78" s="93"/>
      <c r="D78" s="94"/>
      <c r="E78" s="88">
        <f>IF(C78&lt;&gt;0,VLOOKUP(C78,General!$A$15:$C$114,2,FALSE),0)</f>
        <v>0</v>
      </c>
      <c r="F78" s="88">
        <f>IF(C78&lt;&gt;0,VLOOKUP(C78,General!$A$15:$C$114,3,FALSE),0)</f>
        <v>0</v>
      </c>
      <c r="G78" s="95"/>
      <c r="H78" s="96">
        <f t="shared" si="21"/>
        <v>0</v>
      </c>
      <c r="I78" s="126"/>
      <c r="BA78" s="19">
        <v>73</v>
      </c>
      <c r="BB78" s="20">
        <v>73</v>
      </c>
      <c r="BC78" s="21">
        <f t="shared" si="23"/>
        <v>0</v>
      </c>
      <c r="BD78" s="21">
        <f t="shared" si="27"/>
        <v>0</v>
      </c>
      <c r="BE78" s="102">
        <f t="shared" si="27"/>
        <v>0</v>
      </c>
      <c r="BF78" s="140">
        <f t="shared" si="27"/>
        <v>0</v>
      </c>
    </row>
    <row r="79" spans="1:58" x14ac:dyDescent="0.25">
      <c r="A79" s="91">
        <v>74</v>
      </c>
      <c r="B79" s="92">
        <f t="shared" si="24"/>
        <v>0</v>
      </c>
      <c r="C79" s="93"/>
      <c r="D79" s="94"/>
      <c r="E79" s="88">
        <f>IF(C79&lt;&gt;0,VLOOKUP(C79,General!$A$15:$C$114,2,FALSE),0)</f>
        <v>0</v>
      </c>
      <c r="F79" s="88">
        <f>IF(C79&lt;&gt;0,VLOOKUP(C79,General!$A$15:$C$114,3,FALSE),0)</f>
        <v>0</v>
      </c>
      <c r="G79" s="95"/>
      <c r="H79" s="96">
        <f t="shared" si="21"/>
        <v>0</v>
      </c>
      <c r="I79" s="126"/>
      <c r="BA79" s="19">
        <v>74</v>
      </c>
      <c r="BB79" s="20">
        <v>74</v>
      </c>
      <c r="BC79" s="21">
        <f t="shared" si="23"/>
        <v>0</v>
      </c>
      <c r="BD79" s="21">
        <f t="shared" si="27"/>
        <v>0</v>
      </c>
      <c r="BE79" s="102">
        <f t="shared" si="27"/>
        <v>0</v>
      </c>
      <c r="BF79" s="140">
        <f t="shared" si="27"/>
        <v>0</v>
      </c>
    </row>
    <row r="80" spans="1:58" x14ac:dyDescent="0.25">
      <c r="A80" s="91">
        <v>75</v>
      </c>
      <c r="B80" s="92">
        <f t="shared" si="24"/>
        <v>0</v>
      </c>
      <c r="C80" s="93"/>
      <c r="D80" s="94"/>
      <c r="E80" s="88">
        <f>IF(C80&lt;&gt;0,VLOOKUP(C80,General!$A$15:$C$114,2,FALSE),0)</f>
        <v>0</v>
      </c>
      <c r="F80" s="88">
        <f>IF(C80&lt;&gt;0,VLOOKUP(C80,General!$A$15:$C$114,3,FALSE),0)</f>
        <v>0</v>
      </c>
      <c r="G80" s="95"/>
      <c r="H80" s="96">
        <f t="shared" si="21"/>
        <v>0</v>
      </c>
      <c r="I80" s="126"/>
      <c r="BA80" s="19">
        <v>75</v>
      </c>
      <c r="BB80" s="20">
        <v>75</v>
      </c>
      <c r="BC80" s="21">
        <f t="shared" si="23"/>
        <v>0</v>
      </c>
      <c r="BD80" s="21">
        <f t="shared" si="27"/>
        <v>0</v>
      </c>
      <c r="BE80" s="102">
        <f t="shared" si="27"/>
        <v>0</v>
      </c>
      <c r="BF80" s="140">
        <f t="shared" si="27"/>
        <v>0</v>
      </c>
    </row>
    <row r="81" spans="1:58" x14ac:dyDescent="0.25">
      <c r="A81" s="91">
        <v>76</v>
      </c>
      <c r="B81" s="92">
        <f t="shared" si="24"/>
        <v>0</v>
      </c>
      <c r="C81" s="93"/>
      <c r="D81" s="94"/>
      <c r="E81" s="88">
        <f>IF(C81&lt;&gt;0,VLOOKUP(C81,General!$A$15:$C$114,2,FALSE),0)</f>
        <v>0</v>
      </c>
      <c r="F81" s="88">
        <f>IF(C81&lt;&gt;0,VLOOKUP(C81,General!$A$15:$C$114,3,FALSE),0)</f>
        <v>0</v>
      </c>
      <c r="G81" s="95"/>
      <c r="H81" s="96">
        <f t="shared" si="21"/>
        <v>0</v>
      </c>
      <c r="I81" s="126"/>
      <c r="BA81" s="19">
        <v>76</v>
      </c>
      <c r="BB81" s="20">
        <v>76</v>
      </c>
      <c r="BC81" s="21">
        <f t="shared" si="23"/>
        <v>0</v>
      </c>
      <c r="BD81" s="21">
        <f t="shared" si="27"/>
        <v>0</v>
      </c>
      <c r="BE81" s="102">
        <f t="shared" si="27"/>
        <v>0</v>
      </c>
      <c r="BF81" s="140">
        <f t="shared" si="27"/>
        <v>0</v>
      </c>
    </row>
    <row r="82" spans="1:58" x14ac:dyDescent="0.25">
      <c r="A82" s="91">
        <v>77</v>
      </c>
      <c r="B82" s="92">
        <f t="shared" si="24"/>
        <v>0</v>
      </c>
      <c r="C82" s="93"/>
      <c r="D82" s="94"/>
      <c r="E82" s="88">
        <f>IF(C82&lt;&gt;0,VLOOKUP(C82,General!$A$15:$C$114,2,FALSE),0)</f>
        <v>0</v>
      </c>
      <c r="F82" s="88">
        <f>IF(C82&lt;&gt;0,VLOOKUP(C82,General!$A$15:$C$114,3,FALSE),0)</f>
        <v>0</v>
      </c>
      <c r="G82" s="95"/>
      <c r="H82" s="96">
        <f t="shared" si="21"/>
        <v>0</v>
      </c>
      <c r="I82" s="126"/>
      <c r="BA82" s="19">
        <v>77</v>
      </c>
      <c r="BB82" s="20">
        <v>77</v>
      </c>
      <c r="BC82" s="21">
        <f t="shared" si="23"/>
        <v>0</v>
      </c>
      <c r="BD82" s="21">
        <f t="shared" si="27"/>
        <v>0</v>
      </c>
      <c r="BE82" s="102">
        <f t="shared" si="27"/>
        <v>0</v>
      </c>
      <c r="BF82" s="140">
        <f t="shared" si="27"/>
        <v>0</v>
      </c>
    </row>
    <row r="83" spans="1:58" x14ac:dyDescent="0.25">
      <c r="A83" s="91">
        <v>78</v>
      </c>
      <c r="B83" s="92">
        <f t="shared" si="24"/>
        <v>0</v>
      </c>
      <c r="C83" s="93"/>
      <c r="D83" s="94"/>
      <c r="E83" s="88">
        <f>IF(C83&lt;&gt;0,VLOOKUP(C83,General!$A$15:$C$114,2,FALSE),0)</f>
        <v>0</v>
      </c>
      <c r="F83" s="88">
        <f>IF(C83&lt;&gt;0,VLOOKUP(C83,General!$A$15:$C$114,3,FALSE),0)</f>
        <v>0</v>
      </c>
      <c r="G83" s="95"/>
      <c r="H83" s="96">
        <f t="shared" si="21"/>
        <v>0</v>
      </c>
      <c r="I83" s="126"/>
      <c r="BA83" s="19">
        <v>78</v>
      </c>
      <c r="BB83" s="20">
        <v>78</v>
      </c>
      <c r="BC83" s="21">
        <f t="shared" si="23"/>
        <v>0</v>
      </c>
      <c r="BD83" s="21">
        <f t="shared" si="27"/>
        <v>0</v>
      </c>
      <c r="BE83" s="102">
        <f t="shared" si="27"/>
        <v>0</v>
      </c>
      <c r="BF83" s="140">
        <f t="shared" si="27"/>
        <v>0</v>
      </c>
    </row>
    <row r="84" spans="1:58" x14ac:dyDescent="0.25">
      <c r="A84" s="91">
        <v>79</v>
      </c>
      <c r="B84" s="92">
        <f t="shared" si="24"/>
        <v>0</v>
      </c>
      <c r="C84" s="93"/>
      <c r="D84" s="94"/>
      <c r="E84" s="88">
        <f>IF(C84&lt;&gt;0,VLOOKUP(C84,General!$A$15:$C$114,2,FALSE),0)</f>
        <v>0</v>
      </c>
      <c r="F84" s="88">
        <f>IF(C84&lt;&gt;0,VLOOKUP(C84,General!$A$15:$C$114,3,FALSE),0)</f>
        <v>0</v>
      </c>
      <c r="G84" s="95"/>
      <c r="H84" s="96">
        <f t="shared" si="21"/>
        <v>0</v>
      </c>
      <c r="I84" s="126"/>
      <c r="BA84" s="19">
        <v>79</v>
      </c>
      <c r="BB84" s="20">
        <v>79</v>
      </c>
      <c r="BC84" s="21">
        <f t="shared" si="23"/>
        <v>0</v>
      </c>
      <c r="BD84" s="21">
        <f t="shared" si="27"/>
        <v>0</v>
      </c>
      <c r="BE84" s="102">
        <f t="shared" si="27"/>
        <v>0</v>
      </c>
      <c r="BF84" s="140">
        <f t="shared" si="27"/>
        <v>0</v>
      </c>
    </row>
    <row r="85" spans="1:58" x14ac:dyDescent="0.25">
      <c r="A85" s="91">
        <v>80</v>
      </c>
      <c r="B85" s="92">
        <f t="shared" si="24"/>
        <v>0</v>
      </c>
      <c r="C85" s="93"/>
      <c r="D85" s="94"/>
      <c r="E85" s="88">
        <f>IF(C85&lt;&gt;0,VLOOKUP(C85,General!$A$15:$C$114,2,FALSE),0)</f>
        <v>0</v>
      </c>
      <c r="F85" s="88">
        <f>IF(C85&lt;&gt;0,VLOOKUP(C85,General!$A$15:$C$114,3,FALSE),0)</f>
        <v>0</v>
      </c>
      <c r="G85" s="95"/>
      <c r="H85" s="96">
        <f t="shared" ref="H85:H105" si="76">IF(G85&gt;0,G85-G$6,0)</f>
        <v>0</v>
      </c>
      <c r="I85" s="126"/>
      <c r="BA85" s="19">
        <v>80</v>
      </c>
      <c r="BB85" s="20">
        <v>80</v>
      </c>
      <c r="BC85" s="21">
        <f t="shared" si="23"/>
        <v>0</v>
      </c>
      <c r="BD85" s="21">
        <f t="shared" si="27"/>
        <v>0</v>
      </c>
      <c r="BE85" s="102">
        <f t="shared" si="27"/>
        <v>0</v>
      </c>
      <c r="BF85" s="140">
        <f t="shared" si="27"/>
        <v>0</v>
      </c>
    </row>
    <row r="86" spans="1:58" x14ac:dyDescent="0.25">
      <c r="A86" s="91">
        <v>81</v>
      </c>
      <c r="B86" s="92">
        <f t="shared" si="24"/>
        <v>0</v>
      </c>
      <c r="C86" s="93"/>
      <c r="D86" s="94"/>
      <c r="E86" s="88">
        <f>IF(C86&lt;&gt;0,VLOOKUP(C86,General!$A$15:$C$114,2,FALSE),0)</f>
        <v>0</v>
      </c>
      <c r="F86" s="88">
        <f>IF(C86&lt;&gt;0,VLOOKUP(C86,General!$A$15:$C$114,3,FALSE),0)</f>
        <v>0</v>
      </c>
      <c r="G86" s="95"/>
      <c r="H86" s="96">
        <f t="shared" si="76"/>
        <v>0</v>
      </c>
      <c r="I86" s="126"/>
      <c r="BA86" s="19">
        <v>81</v>
      </c>
      <c r="BB86" s="20">
        <v>81</v>
      </c>
      <c r="BC86" s="21">
        <f t="shared" ref="BC86:BC88" si="77">VLOOKUP($BB86,$A$22:$E$122,2,FALSE)</f>
        <v>0</v>
      </c>
      <c r="BD86" s="21">
        <f t="shared" si="27"/>
        <v>0</v>
      </c>
      <c r="BE86" s="102">
        <f t="shared" si="27"/>
        <v>0</v>
      </c>
      <c r="BF86" s="140">
        <f t="shared" si="27"/>
        <v>0</v>
      </c>
    </row>
    <row r="87" spans="1:58" x14ac:dyDescent="0.25">
      <c r="A87" s="91">
        <v>82</v>
      </c>
      <c r="B87" s="92">
        <f t="shared" ref="B87:B105" si="78">C87</f>
        <v>0</v>
      </c>
      <c r="C87" s="93"/>
      <c r="D87" s="94"/>
      <c r="E87" s="88">
        <f>IF(C87&lt;&gt;0,VLOOKUP(C87,General!$A$15:$C$114,2,FALSE),0)</f>
        <v>0</v>
      </c>
      <c r="F87" s="88">
        <f>IF(C87&lt;&gt;0,VLOOKUP(C87,General!$A$15:$C$114,3,FALSE),0)</f>
        <v>0</v>
      </c>
      <c r="G87" s="95"/>
      <c r="H87" s="96">
        <f t="shared" si="76"/>
        <v>0</v>
      </c>
      <c r="I87" s="126"/>
      <c r="BA87" s="19">
        <v>82</v>
      </c>
      <c r="BB87" s="20">
        <v>82</v>
      </c>
      <c r="BC87" s="21">
        <f t="shared" si="77"/>
        <v>0</v>
      </c>
      <c r="BD87" s="21">
        <f t="shared" ref="BD87:BF105" si="79">E87</f>
        <v>0</v>
      </c>
      <c r="BE87" s="102">
        <f t="shared" si="79"/>
        <v>0</v>
      </c>
      <c r="BF87" s="140">
        <f t="shared" si="79"/>
        <v>0</v>
      </c>
    </row>
    <row r="88" spans="1:58" x14ac:dyDescent="0.25">
      <c r="A88" s="91">
        <v>83</v>
      </c>
      <c r="B88" s="92">
        <f t="shared" si="78"/>
        <v>0</v>
      </c>
      <c r="C88" s="93"/>
      <c r="D88" s="94"/>
      <c r="E88" s="88">
        <f>IF(C88&lt;&gt;0,VLOOKUP(C88,General!$A$15:$C$114,2,FALSE),0)</f>
        <v>0</v>
      </c>
      <c r="F88" s="88">
        <f>IF(C88&lt;&gt;0,VLOOKUP(C88,General!$A$15:$C$114,3,FALSE),0)</f>
        <v>0</v>
      </c>
      <c r="G88" s="95"/>
      <c r="H88" s="96">
        <f t="shared" si="76"/>
        <v>0</v>
      </c>
      <c r="I88" s="126"/>
      <c r="BA88" s="19">
        <v>83</v>
      </c>
      <c r="BB88" s="20">
        <v>83</v>
      </c>
      <c r="BC88" s="21">
        <f t="shared" si="77"/>
        <v>0</v>
      </c>
      <c r="BD88" s="21">
        <f t="shared" si="79"/>
        <v>0</v>
      </c>
      <c r="BE88" s="102">
        <f t="shared" si="79"/>
        <v>0</v>
      </c>
      <c r="BF88" s="140">
        <f t="shared" si="79"/>
        <v>0</v>
      </c>
    </row>
    <row r="89" spans="1:58" x14ac:dyDescent="0.25">
      <c r="A89" s="91">
        <v>84</v>
      </c>
      <c r="B89" s="92">
        <f t="shared" si="78"/>
        <v>0</v>
      </c>
      <c r="C89" s="93"/>
      <c r="D89" s="94"/>
      <c r="E89" s="88">
        <f>IF(C89&lt;&gt;0,VLOOKUP(C89,General!$A$15:$C$114,2,FALSE),0)</f>
        <v>0</v>
      </c>
      <c r="F89" s="88">
        <f>IF(C89&lt;&gt;0,VLOOKUP(C89,General!$A$15:$C$114,3,FALSE),0)</f>
        <v>0</v>
      </c>
      <c r="G89" s="95"/>
      <c r="H89" s="96">
        <f t="shared" si="76"/>
        <v>0</v>
      </c>
      <c r="I89" s="126"/>
      <c r="BA89" s="19">
        <v>84</v>
      </c>
      <c r="BB89" s="20"/>
      <c r="BC89" s="42">
        <f t="shared" ref="BC89:BC105" si="80">IF(B89&gt;0,B89,0)</f>
        <v>0</v>
      </c>
      <c r="BD89" s="21">
        <f t="shared" si="79"/>
        <v>0</v>
      </c>
      <c r="BE89" s="102">
        <f t="shared" si="79"/>
        <v>0</v>
      </c>
      <c r="BF89" s="140">
        <f t="shared" si="79"/>
        <v>0</v>
      </c>
    </row>
    <row r="90" spans="1:58" x14ac:dyDescent="0.25">
      <c r="A90" s="91">
        <v>85</v>
      </c>
      <c r="B90" s="92">
        <f t="shared" si="78"/>
        <v>0</v>
      </c>
      <c r="C90" s="93"/>
      <c r="D90" s="94"/>
      <c r="E90" s="88">
        <f>IF(C90&lt;&gt;0,VLOOKUP(C90,General!$A$15:$C$114,2,FALSE),0)</f>
        <v>0</v>
      </c>
      <c r="F90" s="88">
        <f>IF(C90&lt;&gt;0,VLOOKUP(C90,General!$A$15:$C$114,3,FALSE),0)</f>
        <v>0</v>
      </c>
      <c r="G90" s="95"/>
      <c r="H90" s="96">
        <f t="shared" si="76"/>
        <v>0</v>
      </c>
      <c r="I90" s="126"/>
      <c r="BA90" s="19">
        <v>85</v>
      </c>
      <c r="BB90" s="20"/>
      <c r="BC90" s="42">
        <f t="shared" si="80"/>
        <v>0</v>
      </c>
      <c r="BD90" s="21">
        <f t="shared" si="79"/>
        <v>0</v>
      </c>
      <c r="BE90" s="102">
        <f t="shared" si="79"/>
        <v>0</v>
      </c>
      <c r="BF90" s="140">
        <f t="shared" si="79"/>
        <v>0</v>
      </c>
    </row>
    <row r="91" spans="1:58" x14ac:dyDescent="0.25">
      <c r="A91" s="91">
        <v>86</v>
      </c>
      <c r="B91" s="92">
        <f t="shared" si="78"/>
        <v>0</v>
      </c>
      <c r="C91" s="93"/>
      <c r="D91" s="94"/>
      <c r="E91" s="88">
        <f>IF(C91&lt;&gt;0,VLOOKUP(C91,General!$A$15:$C$114,2,FALSE),0)</f>
        <v>0</v>
      </c>
      <c r="F91" s="88">
        <f>IF(C91&lt;&gt;0,VLOOKUP(C91,General!$A$15:$C$114,3,FALSE),0)</f>
        <v>0</v>
      </c>
      <c r="G91" s="95"/>
      <c r="H91" s="96">
        <f t="shared" si="76"/>
        <v>0</v>
      </c>
      <c r="I91" s="126"/>
      <c r="BA91" s="19">
        <v>86</v>
      </c>
      <c r="BB91" s="20"/>
      <c r="BC91" s="42">
        <f t="shared" si="80"/>
        <v>0</v>
      </c>
      <c r="BD91" s="21">
        <f t="shared" si="79"/>
        <v>0</v>
      </c>
      <c r="BE91" s="102">
        <f t="shared" si="79"/>
        <v>0</v>
      </c>
      <c r="BF91" s="140">
        <f t="shared" si="79"/>
        <v>0</v>
      </c>
    </row>
    <row r="92" spans="1:58" x14ac:dyDescent="0.25">
      <c r="A92" s="91">
        <v>87</v>
      </c>
      <c r="B92" s="92">
        <f t="shared" si="78"/>
        <v>0</v>
      </c>
      <c r="C92" s="93"/>
      <c r="D92" s="94"/>
      <c r="E92" s="88">
        <f>IF(C92&lt;&gt;0,VLOOKUP(C92,General!$A$15:$C$114,2,FALSE),0)</f>
        <v>0</v>
      </c>
      <c r="F92" s="88">
        <f>IF(C92&lt;&gt;0,VLOOKUP(C92,General!$A$15:$C$114,3,FALSE),0)</f>
        <v>0</v>
      </c>
      <c r="G92" s="95"/>
      <c r="H92" s="96">
        <f t="shared" si="76"/>
        <v>0</v>
      </c>
      <c r="I92" s="126"/>
      <c r="BA92" s="19">
        <v>87</v>
      </c>
      <c r="BB92" s="20"/>
      <c r="BC92" s="42">
        <f t="shared" si="80"/>
        <v>0</v>
      </c>
      <c r="BD92" s="21">
        <f t="shared" si="79"/>
        <v>0</v>
      </c>
      <c r="BE92" s="102">
        <f t="shared" si="79"/>
        <v>0</v>
      </c>
      <c r="BF92" s="140">
        <f t="shared" si="79"/>
        <v>0</v>
      </c>
    </row>
    <row r="93" spans="1:58" x14ac:dyDescent="0.25">
      <c r="A93" s="91">
        <v>88</v>
      </c>
      <c r="B93" s="92">
        <f t="shared" si="78"/>
        <v>0</v>
      </c>
      <c r="C93" s="93"/>
      <c r="D93" s="94"/>
      <c r="E93" s="88">
        <f>IF(C93&lt;&gt;0,VLOOKUP(C93,General!$A$15:$C$114,2,FALSE),0)</f>
        <v>0</v>
      </c>
      <c r="F93" s="88">
        <f>IF(C93&lt;&gt;0,VLOOKUP(C93,General!$A$15:$C$114,3,FALSE),0)</f>
        <v>0</v>
      </c>
      <c r="G93" s="95"/>
      <c r="H93" s="96">
        <f t="shared" si="76"/>
        <v>0</v>
      </c>
      <c r="I93" s="126"/>
      <c r="BA93" s="19">
        <v>88</v>
      </c>
      <c r="BB93" s="20"/>
      <c r="BC93" s="42">
        <f t="shared" si="80"/>
        <v>0</v>
      </c>
      <c r="BD93" s="21">
        <f t="shared" si="79"/>
        <v>0</v>
      </c>
      <c r="BE93" s="102">
        <f t="shared" si="79"/>
        <v>0</v>
      </c>
      <c r="BF93" s="140">
        <f t="shared" si="79"/>
        <v>0</v>
      </c>
    </row>
    <row r="94" spans="1:58" x14ac:dyDescent="0.25">
      <c r="A94" s="91">
        <v>89</v>
      </c>
      <c r="B94" s="92">
        <f t="shared" si="78"/>
        <v>0</v>
      </c>
      <c r="C94" s="93"/>
      <c r="D94" s="94"/>
      <c r="E94" s="88">
        <f>IF(C94&lt;&gt;0,VLOOKUP(C94,General!$A$15:$C$114,2,FALSE),0)</f>
        <v>0</v>
      </c>
      <c r="F94" s="88">
        <f>IF(C94&lt;&gt;0,VLOOKUP(C94,General!$A$15:$C$114,3,FALSE),0)</f>
        <v>0</v>
      </c>
      <c r="G94" s="95"/>
      <c r="H94" s="96">
        <f t="shared" si="76"/>
        <v>0</v>
      </c>
      <c r="I94" s="126"/>
      <c r="BA94" s="19">
        <v>89</v>
      </c>
      <c r="BB94" s="20"/>
      <c r="BC94" s="42">
        <f t="shared" si="80"/>
        <v>0</v>
      </c>
      <c r="BD94" s="21">
        <f t="shared" si="79"/>
        <v>0</v>
      </c>
      <c r="BE94" s="102">
        <f t="shared" si="79"/>
        <v>0</v>
      </c>
      <c r="BF94" s="140">
        <f t="shared" si="79"/>
        <v>0</v>
      </c>
    </row>
    <row r="95" spans="1:58" x14ac:dyDescent="0.25">
      <c r="A95" s="91">
        <v>90</v>
      </c>
      <c r="B95" s="92">
        <f t="shared" si="78"/>
        <v>0</v>
      </c>
      <c r="C95" s="93"/>
      <c r="D95" s="94"/>
      <c r="E95" s="88">
        <f>IF(C95&lt;&gt;0,VLOOKUP(C95,General!$A$15:$C$114,2,FALSE),0)</f>
        <v>0</v>
      </c>
      <c r="F95" s="88">
        <f>IF(C95&lt;&gt;0,VLOOKUP(C95,General!$A$15:$C$114,3,FALSE),0)</f>
        <v>0</v>
      </c>
      <c r="G95" s="95"/>
      <c r="H95" s="96">
        <f t="shared" si="76"/>
        <v>0</v>
      </c>
      <c r="I95" s="126"/>
      <c r="BA95" s="19">
        <v>90</v>
      </c>
      <c r="BB95" s="20"/>
      <c r="BC95" s="42">
        <f t="shared" si="80"/>
        <v>0</v>
      </c>
      <c r="BD95" s="21">
        <f t="shared" si="79"/>
        <v>0</v>
      </c>
      <c r="BE95" s="102">
        <f t="shared" si="79"/>
        <v>0</v>
      </c>
      <c r="BF95" s="140">
        <f t="shared" si="79"/>
        <v>0</v>
      </c>
    </row>
    <row r="96" spans="1:58" x14ac:dyDescent="0.25">
      <c r="A96" s="91">
        <v>91</v>
      </c>
      <c r="B96" s="92">
        <f t="shared" si="78"/>
        <v>0</v>
      </c>
      <c r="C96" s="93"/>
      <c r="D96" s="94"/>
      <c r="E96" s="88">
        <f>IF(C96&lt;&gt;0,VLOOKUP(C96,General!$A$15:$C$114,2,FALSE),0)</f>
        <v>0</v>
      </c>
      <c r="F96" s="88">
        <f>IF(C96&lt;&gt;0,VLOOKUP(C96,General!$A$15:$C$114,3,FALSE),0)</f>
        <v>0</v>
      </c>
      <c r="G96" s="95"/>
      <c r="H96" s="96">
        <f t="shared" si="76"/>
        <v>0</v>
      </c>
      <c r="I96" s="126"/>
      <c r="BA96" s="19">
        <v>91</v>
      </c>
      <c r="BB96" s="20"/>
      <c r="BC96" s="42">
        <f t="shared" si="80"/>
        <v>0</v>
      </c>
      <c r="BD96" s="21">
        <f t="shared" si="79"/>
        <v>0</v>
      </c>
      <c r="BE96" s="102">
        <f t="shared" si="79"/>
        <v>0</v>
      </c>
      <c r="BF96" s="140">
        <f t="shared" si="79"/>
        <v>0</v>
      </c>
    </row>
    <row r="97" spans="1:58" x14ac:dyDescent="0.25">
      <c r="A97" s="91">
        <v>92</v>
      </c>
      <c r="B97" s="92">
        <f t="shared" si="78"/>
        <v>0</v>
      </c>
      <c r="C97" s="93"/>
      <c r="D97" s="94"/>
      <c r="E97" s="88">
        <f>IF(C97&lt;&gt;0,VLOOKUP(C97,General!$A$15:$C$114,2,FALSE),0)</f>
        <v>0</v>
      </c>
      <c r="F97" s="88">
        <f>IF(C97&lt;&gt;0,VLOOKUP(C97,General!$A$15:$C$114,3,FALSE),0)</f>
        <v>0</v>
      </c>
      <c r="G97" s="95"/>
      <c r="H97" s="96">
        <f t="shared" si="76"/>
        <v>0</v>
      </c>
      <c r="I97" s="126"/>
      <c r="BA97" s="19">
        <v>92</v>
      </c>
      <c r="BB97" s="20"/>
      <c r="BC97" s="42">
        <f t="shared" si="80"/>
        <v>0</v>
      </c>
      <c r="BD97" s="21">
        <f t="shared" si="79"/>
        <v>0</v>
      </c>
      <c r="BE97" s="102">
        <f t="shared" si="79"/>
        <v>0</v>
      </c>
      <c r="BF97" s="140">
        <f t="shared" si="79"/>
        <v>0</v>
      </c>
    </row>
    <row r="98" spans="1:58" x14ac:dyDescent="0.25">
      <c r="A98" s="91">
        <v>93</v>
      </c>
      <c r="B98" s="92">
        <f t="shared" si="78"/>
        <v>0</v>
      </c>
      <c r="C98" s="93"/>
      <c r="D98" s="94"/>
      <c r="E98" s="88">
        <f>IF(C98&lt;&gt;0,VLOOKUP(C98,General!$A$15:$C$114,2,FALSE),0)</f>
        <v>0</v>
      </c>
      <c r="F98" s="88">
        <f>IF(C98&lt;&gt;0,VLOOKUP(C98,General!$A$15:$C$114,3,FALSE),0)</f>
        <v>0</v>
      </c>
      <c r="G98" s="95"/>
      <c r="H98" s="96">
        <f t="shared" si="76"/>
        <v>0</v>
      </c>
      <c r="I98" s="126"/>
      <c r="BA98" s="19">
        <v>93</v>
      </c>
      <c r="BB98" s="20"/>
      <c r="BC98" s="42">
        <f t="shared" si="80"/>
        <v>0</v>
      </c>
      <c r="BD98" s="21">
        <f t="shared" si="79"/>
        <v>0</v>
      </c>
      <c r="BE98" s="102">
        <f t="shared" si="79"/>
        <v>0</v>
      </c>
      <c r="BF98" s="140">
        <f t="shared" si="79"/>
        <v>0</v>
      </c>
    </row>
    <row r="99" spans="1:58" x14ac:dyDescent="0.25">
      <c r="A99" s="91">
        <v>94</v>
      </c>
      <c r="B99" s="92">
        <f t="shared" si="78"/>
        <v>0</v>
      </c>
      <c r="C99" s="93"/>
      <c r="D99" s="94"/>
      <c r="E99" s="88">
        <f>IF(C99&lt;&gt;0,VLOOKUP(C99,General!$A$15:$C$114,2,FALSE),0)</f>
        <v>0</v>
      </c>
      <c r="F99" s="88">
        <f>IF(C99&lt;&gt;0,VLOOKUP(C99,General!$A$15:$C$114,3,FALSE),0)</f>
        <v>0</v>
      </c>
      <c r="G99" s="95"/>
      <c r="H99" s="96">
        <f t="shared" si="76"/>
        <v>0</v>
      </c>
      <c r="I99" s="126"/>
      <c r="BA99" s="19">
        <v>94</v>
      </c>
      <c r="BB99" s="20"/>
      <c r="BC99" s="42">
        <f t="shared" si="80"/>
        <v>0</v>
      </c>
      <c r="BD99" s="21">
        <f t="shared" si="79"/>
        <v>0</v>
      </c>
      <c r="BE99" s="102">
        <f t="shared" si="79"/>
        <v>0</v>
      </c>
      <c r="BF99" s="140">
        <f t="shared" si="79"/>
        <v>0</v>
      </c>
    </row>
    <row r="100" spans="1:58" x14ac:dyDescent="0.25">
      <c r="A100" s="91">
        <v>95</v>
      </c>
      <c r="B100" s="92">
        <f t="shared" si="78"/>
        <v>0</v>
      </c>
      <c r="C100" s="93"/>
      <c r="D100" s="94"/>
      <c r="E100" s="88">
        <f>IF(C100&lt;&gt;0,VLOOKUP(C100,General!$A$15:$C$114,2,FALSE),0)</f>
        <v>0</v>
      </c>
      <c r="F100" s="88">
        <f>IF(C100&lt;&gt;0,VLOOKUP(C100,General!$A$15:$C$114,3,FALSE),0)</f>
        <v>0</v>
      </c>
      <c r="G100" s="95"/>
      <c r="H100" s="96">
        <f t="shared" si="76"/>
        <v>0</v>
      </c>
      <c r="I100" s="126"/>
      <c r="BA100" s="19">
        <v>95</v>
      </c>
      <c r="BB100" s="20"/>
      <c r="BC100" s="42">
        <f t="shared" si="80"/>
        <v>0</v>
      </c>
      <c r="BD100" s="21">
        <f t="shared" si="79"/>
        <v>0</v>
      </c>
      <c r="BE100" s="102">
        <f t="shared" si="79"/>
        <v>0</v>
      </c>
      <c r="BF100" s="140">
        <f t="shared" si="79"/>
        <v>0</v>
      </c>
    </row>
    <row r="101" spans="1:58" x14ac:dyDescent="0.25">
      <c r="A101" s="91">
        <v>96</v>
      </c>
      <c r="B101" s="92">
        <f t="shared" si="78"/>
        <v>0</v>
      </c>
      <c r="C101" s="93"/>
      <c r="D101" s="94"/>
      <c r="E101" s="88">
        <f>IF(C101&lt;&gt;0,VLOOKUP(C101,General!$A$15:$C$114,2,FALSE),0)</f>
        <v>0</v>
      </c>
      <c r="F101" s="88">
        <f>IF(C101&lt;&gt;0,VLOOKUP(C101,General!$A$15:$C$114,3,FALSE),0)</f>
        <v>0</v>
      </c>
      <c r="G101" s="95"/>
      <c r="H101" s="96">
        <f t="shared" si="76"/>
        <v>0</v>
      </c>
      <c r="I101" s="126"/>
      <c r="BA101" s="19">
        <v>96</v>
      </c>
      <c r="BB101" s="20"/>
      <c r="BC101" s="42">
        <f t="shared" si="80"/>
        <v>0</v>
      </c>
      <c r="BD101" s="21">
        <f t="shared" si="79"/>
        <v>0</v>
      </c>
      <c r="BE101" s="102">
        <f t="shared" si="79"/>
        <v>0</v>
      </c>
      <c r="BF101" s="140">
        <f t="shared" si="79"/>
        <v>0</v>
      </c>
    </row>
    <row r="102" spans="1:58" x14ac:dyDescent="0.25">
      <c r="A102" s="91">
        <v>97</v>
      </c>
      <c r="B102" s="92">
        <f t="shared" si="78"/>
        <v>0</v>
      </c>
      <c r="C102" s="93"/>
      <c r="D102" s="94"/>
      <c r="E102" s="88">
        <f>IF(C102&lt;&gt;0,VLOOKUP(C102,General!$A$15:$C$114,2,FALSE),0)</f>
        <v>0</v>
      </c>
      <c r="F102" s="88">
        <f>IF(C102&lt;&gt;0,VLOOKUP(C102,General!$A$15:$C$114,3,FALSE),0)</f>
        <v>0</v>
      </c>
      <c r="G102" s="95"/>
      <c r="H102" s="96">
        <f t="shared" si="76"/>
        <v>0</v>
      </c>
      <c r="I102" s="126"/>
      <c r="AM102" s="49"/>
      <c r="AN102" s="52"/>
      <c r="AO102" s="50"/>
      <c r="AY102"/>
      <c r="BA102" s="19">
        <v>97</v>
      </c>
      <c r="BB102" s="20"/>
      <c r="BC102" s="42">
        <f t="shared" si="80"/>
        <v>0</v>
      </c>
      <c r="BD102" s="21">
        <f t="shared" si="79"/>
        <v>0</v>
      </c>
      <c r="BE102" s="102">
        <f t="shared" si="79"/>
        <v>0</v>
      </c>
      <c r="BF102" s="140">
        <f t="shared" si="79"/>
        <v>0</v>
      </c>
    </row>
    <row r="103" spans="1:58" x14ac:dyDescent="0.25">
      <c r="A103" s="91">
        <v>98</v>
      </c>
      <c r="B103" s="92">
        <f t="shared" si="78"/>
        <v>0</v>
      </c>
      <c r="C103" s="93"/>
      <c r="D103" s="94"/>
      <c r="E103" s="88">
        <f>IF(C103&lt;&gt;0,VLOOKUP(C103,General!$A$15:$C$114,2,FALSE),0)</f>
        <v>0</v>
      </c>
      <c r="F103" s="88">
        <f>IF(C103&lt;&gt;0,VLOOKUP(C103,General!$A$15:$C$114,3,FALSE),0)</f>
        <v>0</v>
      </c>
      <c r="G103" s="95"/>
      <c r="H103" s="96">
        <f t="shared" si="76"/>
        <v>0</v>
      </c>
      <c r="I103" s="126"/>
      <c r="AY103"/>
      <c r="BA103" s="19">
        <v>98</v>
      </c>
      <c r="BB103" s="20"/>
      <c r="BC103" s="42">
        <f t="shared" si="80"/>
        <v>0</v>
      </c>
      <c r="BD103" s="21">
        <f t="shared" si="79"/>
        <v>0</v>
      </c>
      <c r="BE103" s="102">
        <f t="shared" si="79"/>
        <v>0</v>
      </c>
      <c r="BF103" s="140">
        <f t="shared" si="79"/>
        <v>0</v>
      </c>
    </row>
    <row r="104" spans="1:58" x14ac:dyDescent="0.25">
      <c r="A104" s="91">
        <v>99</v>
      </c>
      <c r="B104" s="92">
        <f t="shared" si="78"/>
        <v>0</v>
      </c>
      <c r="C104" s="93"/>
      <c r="D104" s="94"/>
      <c r="E104" s="88">
        <f>IF(C104&lt;&gt;0,VLOOKUP(C104,General!$A$15:$C$114,2,FALSE),0)</f>
        <v>0</v>
      </c>
      <c r="F104" s="88">
        <f>IF(C104&lt;&gt;0,VLOOKUP(C104,General!$A$15:$C$114,3,FALSE),0)</f>
        <v>0</v>
      </c>
      <c r="G104" s="95"/>
      <c r="H104" s="96">
        <f t="shared" si="76"/>
        <v>0</v>
      </c>
      <c r="I104" s="126"/>
      <c r="AY104"/>
      <c r="BA104" s="19">
        <v>99</v>
      </c>
      <c r="BB104" s="20"/>
      <c r="BC104" s="42">
        <f t="shared" si="80"/>
        <v>0</v>
      </c>
      <c r="BD104" s="21">
        <f t="shared" si="79"/>
        <v>0</v>
      </c>
      <c r="BE104" s="102">
        <f t="shared" si="79"/>
        <v>0</v>
      </c>
      <c r="BF104" s="140">
        <f t="shared" si="79"/>
        <v>0</v>
      </c>
    </row>
    <row r="105" spans="1:58" x14ac:dyDescent="0.25">
      <c r="A105" s="97">
        <v>100</v>
      </c>
      <c r="B105" s="98">
        <f t="shared" si="78"/>
        <v>0</v>
      </c>
      <c r="C105" s="99"/>
      <c r="D105" s="100"/>
      <c r="E105" s="88">
        <f>IF(C105&lt;&gt;0,VLOOKUP(C105,General!$A$15:$C$114,2,FALSE),0)</f>
        <v>0</v>
      </c>
      <c r="F105" s="88">
        <f>IF(C105&lt;&gt;0,VLOOKUP(C105,General!$A$15:$C$114,3,FALSE),0)</f>
        <v>0</v>
      </c>
      <c r="G105" s="101"/>
      <c r="H105" s="96">
        <f t="shared" si="76"/>
        <v>0</v>
      </c>
      <c r="I105" s="126"/>
      <c r="J105" t="s">
        <v>7</v>
      </c>
      <c r="K105" t="s">
        <v>122</v>
      </c>
      <c r="L105" t="s">
        <v>94</v>
      </c>
      <c r="M105" t="s">
        <v>95</v>
      </c>
      <c r="N105" t="s">
        <v>123</v>
      </c>
      <c r="AY105"/>
      <c r="BA105" s="47">
        <v>100</v>
      </c>
      <c r="BB105" s="48"/>
      <c r="BC105" s="42">
        <f t="shared" si="80"/>
        <v>0</v>
      </c>
      <c r="BD105" s="21">
        <f t="shared" si="79"/>
        <v>0</v>
      </c>
      <c r="BE105" s="102">
        <f t="shared" si="79"/>
        <v>0</v>
      </c>
      <c r="BF105" s="140">
        <f t="shared" si="79"/>
        <v>0</v>
      </c>
    </row>
    <row r="106" spans="1:58" s="104" customFormat="1" x14ac:dyDescent="0.25">
      <c r="A106" s="130"/>
      <c r="B106" s="130"/>
      <c r="C106" s="130">
        <f>COUNTIF(C6:C105,"&gt;0")</f>
        <v>0</v>
      </c>
      <c r="D106" s="130"/>
      <c r="E106" s="130"/>
      <c r="F106" s="130"/>
      <c r="G106" s="130"/>
      <c r="H106" s="130"/>
      <c r="I106" s="131">
        <v>1</v>
      </c>
      <c r="J106" s="104">
        <v>1</v>
      </c>
      <c r="K106" s="104">
        <f>RANK(N106,N106:N107,1)</f>
        <v>1</v>
      </c>
      <c r="L106" s="104">
        <f>VLOOKUP(J106,K7:L8,2,FALSE)</f>
        <v>0</v>
      </c>
      <c r="M106" s="104">
        <f>VLOOKUP(L106,B$6:G$105,4,FALSE)</f>
        <v>0</v>
      </c>
      <c r="N106" s="120">
        <f>VLOOKUP(L106,B$6:G$105,6,FALSE)</f>
        <v>0</v>
      </c>
      <c r="R106" s="131">
        <v>1</v>
      </c>
      <c r="S106" s="104">
        <v>1</v>
      </c>
      <c r="T106" s="104" t="e">
        <f>RANK(W106,W106:W107,1)</f>
        <v>#N/A</v>
      </c>
      <c r="U106" s="104" t="e">
        <f>VLOOKUP(S106,T8:U9,2,FALSE)</f>
        <v>#N/A</v>
      </c>
      <c r="V106" s="104" t="e">
        <f>VLOOKUP(U106,B$6:G$105,4,FALSE)</f>
        <v>#N/A</v>
      </c>
      <c r="W106" s="104" t="e">
        <f>VLOOKUP(U106,B$6:G$105,6,FALSE)</f>
        <v>#N/A</v>
      </c>
      <c r="AA106" s="131">
        <v>1</v>
      </c>
      <c r="AB106" s="104">
        <v>1</v>
      </c>
      <c r="AC106" s="104" t="e">
        <f>RANK(AF106,AF106:AF107,1)</f>
        <v>#N/A</v>
      </c>
      <c r="AD106" s="104" t="e">
        <f>VLOOKUP(AB106,AC12:AD13,2,FALSE)</f>
        <v>#N/A</v>
      </c>
      <c r="AE106" s="104" t="e">
        <f>VLOOKUP(AD106,B$6:G$105,4,FALSE)</f>
        <v>#N/A</v>
      </c>
      <c r="AF106" s="104" t="e">
        <f>VLOOKUP(AD106,B$6:G$105,6,FALSE)</f>
        <v>#N/A</v>
      </c>
      <c r="AJ106" s="131">
        <v>1</v>
      </c>
      <c r="AK106" s="104">
        <v>1</v>
      </c>
      <c r="AL106" s="104" t="e">
        <f>RANK(AO106,AO106:AO107,1)</f>
        <v>#N/A</v>
      </c>
      <c r="AM106" s="104" t="e">
        <f>VLOOKUP(AK106,AL18:AM19,2,FALSE)</f>
        <v>#N/A</v>
      </c>
      <c r="AN106" s="104" t="e">
        <f>VLOOKUP(AM106,$B$6:$G$105,4,FALSE)</f>
        <v>#N/A</v>
      </c>
      <c r="AO106" s="104" t="e">
        <f>VLOOKUP(AM106,$B$6:$G$105,6,FALSE)</f>
        <v>#N/A</v>
      </c>
      <c r="AS106" s="132"/>
      <c r="AT106" s="132"/>
      <c r="AU106" s="132"/>
      <c r="AV106" s="132"/>
      <c r="AW106" s="133"/>
      <c r="AX106" s="132"/>
      <c r="BE106" s="134"/>
      <c r="BF106" s="134"/>
    </row>
    <row r="107" spans="1:58" s="104" customFormat="1" x14ac:dyDescent="0.25">
      <c r="A107" s="130"/>
      <c r="B107" s="130"/>
      <c r="C107" s="130"/>
      <c r="D107" s="130"/>
      <c r="E107" s="130"/>
      <c r="F107" s="130"/>
      <c r="G107" s="130"/>
      <c r="H107" s="130"/>
      <c r="I107" s="131">
        <v>2</v>
      </c>
      <c r="J107" s="104">
        <v>1</v>
      </c>
      <c r="K107" s="104">
        <f>RANK(N107,N106:N107,1)</f>
        <v>1</v>
      </c>
      <c r="L107" s="104">
        <f>VLOOKUP(J107,K11:L12,2,FALSE)</f>
        <v>0</v>
      </c>
      <c r="M107" s="104">
        <f t="shared" ref="M107:M121" si="81">VLOOKUP(L107,B$6:G$105,4,FALSE)</f>
        <v>0</v>
      </c>
      <c r="N107" s="120">
        <f t="shared" ref="N107:N121" si="82">VLOOKUP(L107,B$6:G$105,6,FALSE)</f>
        <v>0</v>
      </c>
      <c r="R107" s="131">
        <v>2</v>
      </c>
      <c r="S107" s="104">
        <v>1</v>
      </c>
      <c r="T107" s="104" t="e">
        <f>RANK(W107,W106:W107,1)</f>
        <v>#N/A</v>
      </c>
      <c r="U107" s="104" t="e">
        <f>VLOOKUP(S107,T14:U15,2,FALSE)</f>
        <v>#N/A</v>
      </c>
      <c r="V107" s="104" t="e">
        <f t="shared" ref="V107:V113" si="83">VLOOKUP(U107,B$6:G$105,4,FALSE)</f>
        <v>#N/A</v>
      </c>
      <c r="W107" s="104" t="e">
        <f t="shared" ref="W107:W113" si="84">VLOOKUP(U107,B$6:G$105,6,FALSE)</f>
        <v>#N/A</v>
      </c>
      <c r="AA107" s="131">
        <v>2</v>
      </c>
      <c r="AB107" s="104">
        <v>1</v>
      </c>
      <c r="AC107" s="104" t="e">
        <f>RANK(AF107,AF106:AF107,1)</f>
        <v>#N/A</v>
      </c>
      <c r="AD107" s="104" t="e">
        <f>VLOOKUP(AB107,AC24:AD25,2,FALSE)</f>
        <v>#N/A</v>
      </c>
      <c r="AE107" s="104" t="e">
        <f t="shared" ref="AE107:AE113" si="85">VLOOKUP(AD107,B$6:G$105,4,FALSE)</f>
        <v>#N/A</v>
      </c>
      <c r="AF107" s="104" t="e">
        <f t="shared" ref="AF107:AF113" si="86">VLOOKUP(AD107,B$6:G$105,6,FALSE)</f>
        <v>#N/A</v>
      </c>
      <c r="AJ107" s="131">
        <v>2</v>
      </c>
      <c r="AK107" s="104">
        <v>1</v>
      </c>
      <c r="AL107" s="104" t="e">
        <f>RANK(AO107,AO106:AO107,1)</f>
        <v>#N/A</v>
      </c>
      <c r="AM107" s="104" t="e">
        <f>VLOOKUP(AK107,AL41:AM42,2,FALSE)</f>
        <v>#N/A</v>
      </c>
      <c r="AN107" s="104" t="e">
        <f t="shared" ref="AN107:AN109" si="87">VLOOKUP(AM107,$B$6:$G$105,4,FALSE)</f>
        <v>#N/A</v>
      </c>
      <c r="AO107" s="104" t="e">
        <f t="shared" ref="AO107:AO109" si="88">VLOOKUP(AM107,$B$6:$G$105,6,FALSE)</f>
        <v>#N/A</v>
      </c>
      <c r="AR107" s="132"/>
      <c r="AS107" s="132"/>
      <c r="AT107" s="132"/>
      <c r="AU107" s="132"/>
      <c r="AV107" s="132"/>
      <c r="AW107" s="133"/>
      <c r="AX107" s="132"/>
      <c r="BE107" s="134"/>
      <c r="BF107" s="134"/>
    </row>
    <row r="108" spans="1:58" s="104" customFormat="1" x14ac:dyDescent="0.25">
      <c r="A108" s="130"/>
      <c r="B108" s="130"/>
      <c r="C108" s="130"/>
      <c r="D108" s="130"/>
      <c r="E108" s="130"/>
      <c r="F108" s="130"/>
      <c r="G108" s="130"/>
      <c r="H108" s="130"/>
      <c r="I108" s="131">
        <v>3</v>
      </c>
      <c r="J108" s="104">
        <v>1</v>
      </c>
      <c r="K108" s="104">
        <f>RANK(N108,N108:N109,1)</f>
        <v>1</v>
      </c>
      <c r="L108" s="104">
        <f>VLOOKUP(J108,K15:L16,2,FALSE)</f>
        <v>0</v>
      </c>
      <c r="M108" s="104">
        <f t="shared" si="81"/>
        <v>0</v>
      </c>
      <c r="N108" s="120">
        <f t="shared" si="82"/>
        <v>0</v>
      </c>
      <c r="R108" s="131">
        <v>3</v>
      </c>
      <c r="S108" s="104">
        <v>1</v>
      </c>
      <c r="T108" s="104" t="e">
        <f>RANK(W108,W108:W109,1)</f>
        <v>#N/A</v>
      </c>
      <c r="U108" s="104" t="e">
        <f>VLOOKUP(S108,T20:U21,2,FALSE)</f>
        <v>#N/A</v>
      </c>
      <c r="V108" s="104" t="e">
        <f t="shared" si="83"/>
        <v>#N/A</v>
      </c>
      <c r="W108" s="104" t="e">
        <f t="shared" si="84"/>
        <v>#N/A</v>
      </c>
      <c r="AA108" s="131">
        <v>3</v>
      </c>
      <c r="AB108" s="104">
        <v>1</v>
      </c>
      <c r="AC108" s="104" t="e">
        <f>RANK(AF108,AF108:AF109,1)</f>
        <v>#N/A</v>
      </c>
      <c r="AD108" s="104" t="e">
        <f>VLOOKUP(AB108,AC35:AD36,2,FALSE)</f>
        <v>#N/A</v>
      </c>
      <c r="AE108" s="104" t="e">
        <f t="shared" si="85"/>
        <v>#N/A</v>
      </c>
      <c r="AF108" s="104" t="e">
        <f t="shared" si="86"/>
        <v>#N/A</v>
      </c>
      <c r="AJ108" s="131">
        <v>3</v>
      </c>
      <c r="AK108" s="104">
        <v>2</v>
      </c>
      <c r="AL108" s="104" t="e">
        <f>RANK(AO108,AO108:AO109,1)</f>
        <v>#N/A</v>
      </c>
      <c r="AM108" s="104" t="e">
        <f>VLOOKUP(AK108,AL18:AM19,2,FALSE)</f>
        <v>#N/A</v>
      </c>
      <c r="AN108" s="104" t="e">
        <f t="shared" si="87"/>
        <v>#N/A</v>
      </c>
      <c r="AO108" s="104" t="e">
        <f t="shared" si="88"/>
        <v>#N/A</v>
      </c>
      <c r="AR108" s="132"/>
      <c r="AS108" s="132"/>
      <c r="AT108" s="132"/>
      <c r="AU108" s="132"/>
      <c r="AV108" s="132"/>
      <c r="AW108" s="133"/>
      <c r="AX108" s="132"/>
      <c r="BE108" s="134"/>
      <c r="BF108" s="134"/>
    </row>
    <row r="109" spans="1:58" s="104" customFormat="1" x14ac:dyDescent="0.25">
      <c r="A109" s="130"/>
      <c r="B109" s="130"/>
      <c r="C109" s="130"/>
      <c r="D109" s="130"/>
      <c r="E109" s="130"/>
      <c r="F109" s="130"/>
      <c r="G109" s="130"/>
      <c r="H109" s="130"/>
      <c r="I109" s="131">
        <v>4</v>
      </c>
      <c r="J109" s="104">
        <v>1</v>
      </c>
      <c r="K109" s="104">
        <f>RANK(N109,N108:N109,1)</f>
        <v>1</v>
      </c>
      <c r="L109" s="104">
        <f>VLOOKUP(J109,K19:L20,2,FALSE)</f>
        <v>0</v>
      </c>
      <c r="M109" s="104">
        <f t="shared" si="81"/>
        <v>0</v>
      </c>
      <c r="N109" s="120">
        <f t="shared" si="82"/>
        <v>0</v>
      </c>
      <c r="R109" s="131">
        <v>4</v>
      </c>
      <c r="S109" s="104">
        <v>1</v>
      </c>
      <c r="T109" s="104" t="e">
        <f>RANK(W109,W108:W109,1)</f>
        <v>#N/A</v>
      </c>
      <c r="U109" s="104" t="e">
        <f>VLOOKUP(S109,T26:U27,2,FALSE)</f>
        <v>#N/A</v>
      </c>
      <c r="V109" s="104" t="e">
        <f t="shared" si="83"/>
        <v>#N/A</v>
      </c>
      <c r="W109" s="104" t="e">
        <f t="shared" si="84"/>
        <v>#N/A</v>
      </c>
      <c r="AA109" s="131">
        <v>4</v>
      </c>
      <c r="AB109" s="104">
        <v>1</v>
      </c>
      <c r="AC109" s="104" t="e">
        <f>RANK(AF109,AF108:AF109,1)</f>
        <v>#N/A</v>
      </c>
      <c r="AD109" s="104" t="e">
        <f>VLOOKUP(AB109,AC47:AD48,2,FALSE)</f>
        <v>#N/A</v>
      </c>
      <c r="AE109" s="104" t="e">
        <f t="shared" si="85"/>
        <v>#N/A</v>
      </c>
      <c r="AF109" s="104" t="e">
        <f t="shared" si="86"/>
        <v>#N/A</v>
      </c>
      <c r="AJ109" s="131">
        <v>4</v>
      </c>
      <c r="AK109" s="104">
        <v>2</v>
      </c>
      <c r="AL109" s="104" t="e">
        <f>RANK(AO109,AO108:AO109,1)</f>
        <v>#N/A</v>
      </c>
      <c r="AM109" s="104" t="e">
        <f>VLOOKUP(AK109,AL41:AM42,2,FALSE)</f>
        <v>#N/A</v>
      </c>
      <c r="AN109" s="104" t="e">
        <f t="shared" si="87"/>
        <v>#N/A</v>
      </c>
      <c r="AO109" s="104" t="e">
        <f t="shared" si="88"/>
        <v>#N/A</v>
      </c>
      <c r="AR109" s="132"/>
      <c r="AS109" s="132"/>
      <c r="AT109" s="132"/>
      <c r="AU109" s="132"/>
      <c r="AV109" s="132"/>
      <c r="AW109" s="133"/>
      <c r="AX109" s="132"/>
      <c r="BE109" s="134"/>
      <c r="BF109" s="134"/>
    </row>
    <row r="110" spans="1:58" s="104" customFormat="1" x14ac:dyDescent="0.25">
      <c r="A110" s="130"/>
      <c r="B110" s="130"/>
      <c r="C110" s="130"/>
      <c r="D110" s="130"/>
      <c r="E110" s="130"/>
      <c r="F110" s="130"/>
      <c r="G110" s="130"/>
      <c r="H110" s="130"/>
      <c r="I110" s="131">
        <v>5</v>
      </c>
      <c r="J110" s="104">
        <v>1</v>
      </c>
      <c r="K110" s="104">
        <f>RANK(N110,N110:N111,1)</f>
        <v>1</v>
      </c>
      <c r="L110" s="104">
        <f>VLOOKUP(J110,K23:L24,2,FALSE)</f>
        <v>0</v>
      </c>
      <c r="M110" s="104">
        <f t="shared" si="81"/>
        <v>0</v>
      </c>
      <c r="N110" s="120">
        <f t="shared" si="82"/>
        <v>0</v>
      </c>
      <c r="R110" s="131">
        <v>5</v>
      </c>
      <c r="S110" s="104">
        <v>1</v>
      </c>
      <c r="T110" s="104" t="e">
        <f>RANK(W110,W110:W111,1)</f>
        <v>#N/A</v>
      </c>
      <c r="U110" s="104" t="e">
        <f>VLOOKUP(S110,T32:U33,2,FALSE)</f>
        <v>#N/A</v>
      </c>
      <c r="V110" s="104" t="e">
        <f t="shared" si="83"/>
        <v>#N/A</v>
      </c>
      <c r="W110" s="104" t="e">
        <f t="shared" si="84"/>
        <v>#N/A</v>
      </c>
      <c r="AA110" s="131">
        <v>5</v>
      </c>
      <c r="AB110" s="104">
        <v>2</v>
      </c>
      <c r="AC110" s="104" t="e">
        <f>RANK(AF110,AF110:AF111,1)</f>
        <v>#N/A</v>
      </c>
      <c r="AD110" s="104" t="e">
        <f>VLOOKUP(AB110,AC12:AD13,2,FALSE)</f>
        <v>#N/A</v>
      </c>
      <c r="AE110" s="104" t="e">
        <f t="shared" si="85"/>
        <v>#N/A</v>
      </c>
      <c r="AF110" s="104" t="e">
        <f t="shared" si="86"/>
        <v>#N/A</v>
      </c>
      <c r="AN110" s="133"/>
      <c r="AR110" s="132"/>
      <c r="AS110" s="132"/>
      <c r="AT110" s="132"/>
      <c r="AU110" s="132"/>
      <c r="AV110" s="132"/>
      <c r="AW110" s="133"/>
      <c r="AX110" s="132"/>
      <c r="BE110" s="134"/>
      <c r="BF110" s="134"/>
    </row>
    <row r="111" spans="1:58" s="104" customFormat="1" x14ac:dyDescent="0.25">
      <c r="A111" s="130"/>
      <c r="B111" s="130"/>
      <c r="C111" s="130"/>
      <c r="D111" s="130"/>
      <c r="E111" s="130"/>
      <c r="F111" s="130"/>
      <c r="G111" s="130"/>
      <c r="H111" s="130"/>
      <c r="I111" s="131">
        <v>6</v>
      </c>
      <c r="J111" s="104">
        <v>1</v>
      </c>
      <c r="K111" s="104">
        <f>RANK(N111,N110:N111,1)</f>
        <v>1</v>
      </c>
      <c r="L111" s="104">
        <f>VLOOKUP(J111,K27:L28,2,FALSE)</f>
        <v>0</v>
      </c>
      <c r="M111" s="104">
        <f t="shared" si="81"/>
        <v>0</v>
      </c>
      <c r="N111" s="120">
        <f t="shared" si="82"/>
        <v>0</v>
      </c>
      <c r="R111" s="131">
        <v>6</v>
      </c>
      <c r="S111" s="104">
        <v>1</v>
      </c>
      <c r="T111" s="104" t="e">
        <f>RANK(W111,W110:W111,1)</f>
        <v>#N/A</v>
      </c>
      <c r="U111" s="104" t="e">
        <f>VLOOKUP(S111,T38:U39,2,FALSE)</f>
        <v>#N/A</v>
      </c>
      <c r="V111" s="104" t="e">
        <f t="shared" si="83"/>
        <v>#N/A</v>
      </c>
      <c r="W111" s="104" t="e">
        <f t="shared" si="84"/>
        <v>#N/A</v>
      </c>
      <c r="X111" s="104" t="s">
        <v>27</v>
      </c>
      <c r="AA111" s="131">
        <v>6</v>
      </c>
      <c r="AB111" s="104">
        <v>2</v>
      </c>
      <c r="AC111" s="104" t="e">
        <f>RANK(AF111,AF110:AF111,1)</f>
        <v>#N/A</v>
      </c>
      <c r="AD111" s="104" t="e">
        <f>VLOOKUP(AB111,AC24:AD25,2,FALSE)</f>
        <v>#N/A</v>
      </c>
      <c r="AE111" s="104" t="e">
        <f t="shared" si="85"/>
        <v>#N/A</v>
      </c>
      <c r="AF111" s="104" t="e">
        <f t="shared" si="86"/>
        <v>#N/A</v>
      </c>
      <c r="AN111" s="133"/>
      <c r="AR111" s="132"/>
      <c r="AS111" s="132"/>
      <c r="AT111" s="132"/>
      <c r="AU111" s="132"/>
      <c r="AV111" s="132"/>
      <c r="AW111" s="133"/>
      <c r="AX111" s="132"/>
      <c r="BE111" s="134"/>
      <c r="BF111" s="134"/>
    </row>
    <row r="112" spans="1:58" s="104" customFormat="1" x14ac:dyDescent="0.25">
      <c r="A112" s="130"/>
      <c r="B112" s="130"/>
      <c r="C112" s="130"/>
      <c r="D112" s="130"/>
      <c r="E112" s="130"/>
      <c r="F112" s="130"/>
      <c r="G112" s="130"/>
      <c r="H112" s="130"/>
      <c r="I112" s="131">
        <v>7</v>
      </c>
      <c r="J112" s="104">
        <v>1</v>
      </c>
      <c r="K112" s="104">
        <f>RANK(N112,N112:N113,1)</f>
        <v>1</v>
      </c>
      <c r="L112" s="104">
        <f>VLOOKUP(J112,K31:L32,2,FALSE)</f>
        <v>0</v>
      </c>
      <c r="M112" s="104">
        <f t="shared" si="81"/>
        <v>0</v>
      </c>
      <c r="N112" s="120">
        <f t="shared" si="82"/>
        <v>0</v>
      </c>
      <c r="R112" s="131">
        <v>7</v>
      </c>
      <c r="S112" s="104">
        <v>1</v>
      </c>
      <c r="T112" s="104" t="e">
        <f>RANK(W112,W112:W113,1)</f>
        <v>#N/A</v>
      </c>
      <c r="U112" s="104" t="e">
        <f>VLOOKUP(S112,T44:U45,2,FALSE)</f>
        <v>#N/A</v>
      </c>
      <c r="V112" s="104" t="e">
        <f t="shared" si="83"/>
        <v>#N/A</v>
      </c>
      <c r="W112" s="104" t="e">
        <f t="shared" si="84"/>
        <v>#N/A</v>
      </c>
      <c r="X112" s="104" t="s">
        <v>27</v>
      </c>
      <c r="AA112" s="131">
        <v>7</v>
      </c>
      <c r="AB112" s="104">
        <v>2</v>
      </c>
      <c r="AC112" s="104" t="e">
        <f>RANK(AF112,AF112:AF113,1)</f>
        <v>#N/A</v>
      </c>
      <c r="AD112" s="104" t="e">
        <f>VLOOKUP(AB112,AC35:AD36,2,FALSE)</f>
        <v>#N/A</v>
      </c>
      <c r="AE112" s="104" t="e">
        <f t="shared" si="85"/>
        <v>#N/A</v>
      </c>
      <c r="AF112" s="104" t="e">
        <f t="shared" si="86"/>
        <v>#N/A</v>
      </c>
      <c r="AN112" s="133"/>
      <c r="AR112" s="132"/>
      <c r="AS112" s="132"/>
      <c r="AT112" s="132"/>
      <c r="AU112" s="132"/>
      <c r="AV112" s="132"/>
      <c r="AW112" s="133"/>
      <c r="AX112" s="132"/>
      <c r="BE112" s="134"/>
      <c r="BF112" s="134"/>
    </row>
    <row r="113" spans="1:58" s="104" customFormat="1" x14ac:dyDescent="0.25">
      <c r="A113" s="130"/>
      <c r="B113" s="130"/>
      <c r="C113" s="130"/>
      <c r="D113" s="130"/>
      <c r="E113" s="130"/>
      <c r="F113" s="130"/>
      <c r="G113" s="130"/>
      <c r="H113" s="130"/>
      <c r="I113" s="131">
        <v>8</v>
      </c>
      <c r="J113" s="104">
        <v>1</v>
      </c>
      <c r="K113" s="104">
        <f>RANK(N113,N112:N113,1)</f>
        <v>1</v>
      </c>
      <c r="L113" s="104">
        <f>VLOOKUP(J113,K35:L36,2,FALSE)</f>
        <v>0</v>
      </c>
      <c r="M113" s="104">
        <f t="shared" si="81"/>
        <v>0</v>
      </c>
      <c r="N113" s="120">
        <f t="shared" si="82"/>
        <v>0</v>
      </c>
      <c r="R113" s="131">
        <v>8</v>
      </c>
      <c r="S113" s="104">
        <v>1</v>
      </c>
      <c r="T113" s="104" t="e">
        <f>RANK(W113,W112:W113,1)</f>
        <v>#N/A</v>
      </c>
      <c r="U113" s="104" t="e">
        <f>VLOOKUP(S113,T50:U51,2,FALSE)</f>
        <v>#N/A</v>
      </c>
      <c r="V113" s="104" t="e">
        <f t="shared" si="83"/>
        <v>#N/A</v>
      </c>
      <c r="W113" s="104" t="e">
        <f t="shared" si="84"/>
        <v>#N/A</v>
      </c>
      <c r="X113" s="104" t="s">
        <v>27</v>
      </c>
      <c r="AA113" s="131">
        <v>8</v>
      </c>
      <c r="AB113" s="104">
        <v>2</v>
      </c>
      <c r="AC113" s="104" t="e">
        <f>RANK(AF113,AF112:AF113,1)</f>
        <v>#N/A</v>
      </c>
      <c r="AD113" s="104" t="e">
        <f>VLOOKUP(AB113,AC47:AD48,2,FALSE)</f>
        <v>#N/A</v>
      </c>
      <c r="AE113" s="104" t="e">
        <f t="shared" si="85"/>
        <v>#N/A</v>
      </c>
      <c r="AF113" s="104" t="e">
        <f t="shared" si="86"/>
        <v>#N/A</v>
      </c>
      <c r="AN113" s="133"/>
      <c r="AR113" s="132"/>
      <c r="AS113" s="132"/>
      <c r="AT113" s="132"/>
      <c r="AU113" s="132"/>
      <c r="AV113" s="132"/>
      <c r="AW113" s="133"/>
      <c r="AX113" s="132"/>
      <c r="BE113" s="134"/>
      <c r="BF113" s="134"/>
    </row>
    <row r="114" spans="1:58" s="104" customFormat="1" x14ac:dyDescent="0.25">
      <c r="A114" s="130"/>
      <c r="B114" s="130"/>
      <c r="C114" s="130"/>
      <c r="D114" s="130"/>
      <c r="E114" s="130"/>
      <c r="F114" s="130"/>
      <c r="G114" s="130"/>
      <c r="H114" s="130"/>
      <c r="I114" s="131">
        <v>9</v>
      </c>
      <c r="J114" s="104">
        <v>1</v>
      </c>
      <c r="K114" s="104">
        <f>RANK(N114,N114:N115,1)</f>
        <v>1</v>
      </c>
      <c r="L114" s="104">
        <f>VLOOKUP(J114,K39:L40,2,FALSE)</f>
        <v>0</v>
      </c>
      <c r="M114" s="104">
        <f t="shared" si="81"/>
        <v>0</v>
      </c>
      <c r="N114" s="120">
        <f t="shared" si="82"/>
        <v>0</v>
      </c>
      <c r="R114" s="131">
        <v>1</v>
      </c>
      <c r="S114" s="104">
        <v>2</v>
      </c>
      <c r="T114" s="104" t="e">
        <f>RANK(W114,W114:W115,1)</f>
        <v>#N/A</v>
      </c>
      <c r="U114" s="104" t="e">
        <f>VLOOKUP(S114,T8:U9,2,FALSE)</f>
        <v>#N/A</v>
      </c>
      <c r="V114" s="104" t="e">
        <f>VLOOKUP(U114,B$6:G$105,4,FALSE)</f>
        <v>#N/A</v>
      </c>
      <c r="W114" s="104" t="e">
        <f>VLOOKUP(U114,B$6:G$105,6,FALSE)</f>
        <v>#N/A</v>
      </c>
      <c r="X114" s="104" t="s">
        <v>27</v>
      </c>
      <c r="AE114" s="133"/>
      <c r="AN114" s="133"/>
      <c r="AR114" s="132"/>
      <c r="AS114" s="132"/>
      <c r="AT114" s="132"/>
      <c r="AU114" s="132"/>
      <c r="AV114" s="132"/>
      <c r="AW114" s="133"/>
      <c r="AX114" s="132"/>
      <c r="BE114" s="134"/>
      <c r="BF114" s="134"/>
    </row>
    <row r="115" spans="1:58" s="104" customFormat="1" x14ac:dyDescent="0.25">
      <c r="A115" s="130"/>
      <c r="B115" s="130"/>
      <c r="C115" s="130"/>
      <c r="D115" s="130"/>
      <c r="E115" s="130"/>
      <c r="F115" s="130"/>
      <c r="G115" s="130"/>
      <c r="H115" s="130"/>
      <c r="I115" s="131">
        <v>10</v>
      </c>
      <c r="J115" s="104">
        <v>1</v>
      </c>
      <c r="K115" s="104">
        <f>RANK(N115,N114:N115,1)</f>
        <v>1</v>
      </c>
      <c r="L115" s="104">
        <f>VLOOKUP(J115,K43:L44,2,FALSE)</f>
        <v>0</v>
      </c>
      <c r="M115" s="104">
        <f t="shared" si="81"/>
        <v>0</v>
      </c>
      <c r="N115" s="120">
        <f t="shared" si="82"/>
        <v>0</v>
      </c>
      <c r="R115" s="131">
        <v>2</v>
      </c>
      <c r="S115" s="104">
        <v>2</v>
      </c>
      <c r="T115" s="104" t="e">
        <f>RANK(W115,W114:W115,1)</f>
        <v>#N/A</v>
      </c>
      <c r="U115" s="104" t="e">
        <f>VLOOKUP(S115,T14:U15,2,FALSE)</f>
        <v>#N/A</v>
      </c>
      <c r="V115" s="104" t="e">
        <f t="shared" ref="V115:V121" si="89">VLOOKUP(U115,B$6:G$105,4,FALSE)</f>
        <v>#N/A</v>
      </c>
      <c r="W115" s="104" t="e">
        <f t="shared" ref="W115:W121" si="90">VLOOKUP(U115,B$6:G$105,6,FALSE)</f>
        <v>#N/A</v>
      </c>
      <c r="X115" s="104" t="s">
        <v>27</v>
      </c>
      <c r="AE115" s="133"/>
      <c r="AN115" s="133"/>
      <c r="AR115" s="132"/>
      <c r="AS115" s="132"/>
      <c r="AT115" s="132"/>
      <c r="AU115" s="132"/>
      <c r="AV115" s="132"/>
      <c r="AW115" s="133"/>
      <c r="AX115" s="132"/>
      <c r="BE115" s="134"/>
      <c r="BF115" s="134"/>
    </row>
    <row r="116" spans="1:58" s="104" customFormat="1" x14ac:dyDescent="0.25">
      <c r="A116" s="130"/>
      <c r="B116" s="130"/>
      <c r="C116" s="130"/>
      <c r="D116" s="130"/>
      <c r="E116" s="130"/>
      <c r="F116" s="130"/>
      <c r="G116" s="130"/>
      <c r="H116" s="130"/>
      <c r="I116" s="131">
        <v>11</v>
      </c>
      <c r="J116" s="104">
        <v>1</v>
      </c>
      <c r="K116" s="104">
        <f>RANK(N116,N116:N117,1)</f>
        <v>1</v>
      </c>
      <c r="L116" s="104">
        <f>VLOOKUP(J116,K47:L48,2,FALSE)</f>
        <v>0</v>
      </c>
      <c r="M116" s="104">
        <f t="shared" si="81"/>
        <v>0</v>
      </c>
      <c r="N116" s="120">
        <f t="shared" si="82"/>
        <v>0</v>
      </c>
      <c r="R116" s="131">
        <v>3</v>
      </c>
      <c r="S116" s="104">
        <v>2</v>
      </c>
      <c r="T116" s="104" t="e">
        <f>RANK(W116,W115:W116,1)</f>
        <v>#N/A</v>
      </c>
      <c r="U116" s="104" t="e">
        <f>VLOOKUP(S116,T20:U21,2,FALSE)</f>
        <v>#N/A</v>
      </c>
      <c r="V116" s="104" t="e">
        <f t="shared" si="89"/>
        <v>#N/A</v>
      </c>
      <c r="W116" s="104" t="e">
        <f t="shared" si="90"/>
        <v>#N/A</v>
      </c>
      <c r="X116" s="104" t="s">
        <v>27</v>
      </c>
      <c r="AE116" s="133"/>
      <c r="AN116" s="133"/>
      <c r="AR116" s="132"/>
      <c r="AS116" s="132"/>
      <c r="AT116" s="132"/>
      <c r="AU116" s="132"/>
      <c r="AV116" s="132"/>
      <c r="AW116" s="133"/>
      <c r="AX116" s="132"/>
      <c r="BE116" s="134"/>
      <c r="BF116" s="134"/>
    </row>
    <row r="117" spans="1:58" s="104" customFormat="1" x14ac:dyDescent="0.25">
      <c r="A117" s="130"/>
      <c r="B117" s="130"/>
      <c r="C117" s="130"/>
      <c r="D117" s="130"/>
      <c r="E117" s="130"/>
      <c r="F117" s="130"/>
      <c r="G117" s="130"/>
      <c r="H117" s="130"/>
      <c r="I117" s="131">
        <v>12</v>
      </c>
      <c r="J117" s="104">
        <v>1</v>
      </c>
      <c r="K117" s="104">
        <f>RANK(N117,N116:N117,1)</f>
        <v>1</v>
      </c>
      <c r="L117" s="104">
        <f>VLOOKUP(J117,K51:L52,2,FALSE)</f>
        <v>0</v>
      </c>
      <c r="M117" s="104">
        <f t="shared" si="81"/>
        <v>0</v>
      </c>
      <c r="N117" s="120">
        <f t="shared" si="82"/>
        <v>0</v>
      </c>
      <c r="R117" s="131">
        <v>4</v>
      </c>
      <c r="S117" s="104">
        <v>2</v>
      </c>
      <c r="T117" s="104" t="e">
        <f>RANK(W117,W116:W117,1)</f>
        <v>#N/A</v>
      </c>
      <c r="U117" s="104" t="e">
        <f>VLOOKUP(S117,T26:U27,2,FALSE)</f>
        <v>#N/A</v>
      </c>
      <c r="V117" s="104" t="e">
        <f t="shared" si="89"/>
        <v>#N/A</v>
      </c>
      <c r="W117" s="104" t="e">
        <f t="shared" si="90"/>
        <v>#N/A</v>
      </c>
      <c r="X117" s="104" t="s">
        <v>27</v>
      </c>
      <c r="AE117" s="133"/>
      <c r="AN117" s="133"/>
      <c r="AR117" s="132"/>
      <c r="AS117" s="132"/>
      <c r="AT117" s="132"/>
      <c r="AU117" s="132"/>
      <c r="AV117" s="132"/>
      <c r="AW117" s="133"/>
      <c r="AX117" s="132"/>
      <c r="BE117" s="134"/>
      <c r="BF117" s="134"/>
    </row>
    <row r="118" spans="1:58" s="104" customFormat="1" x14ac:dyDescent="0.25">
      <c r="A118" s="130"/>
      <c r="B118" s="130"/>
      <c r="C118" s="130"/>
      <c r="D118" s="130"/>
      <c r="E118" s="130"/>
      <c r="F118" s="130"/>
      <c r="G118" s="130"/>
      <c r="H118" s="130"/>
      <c r="I118" s="131">
        <v>13</v>
      </c>
      <c r="J118" s="104">
        <v>1</v>
      </c>
      <c r="K118" s="104">
        <f>RANK(N118,N118:N119,1)</f>
        <v>1</v>
      </c>
      <c r="L118" s="104">
        <f>VLOOKUP(J118,K55:L56,2,FALSE)</f>
        <v>0</v>
      </c>
      <c r="M118" s="104">
        <f t="shared" si="81"/>
        <v>0</v>
      </c>
      <c r="N118" s="120">
        <f t="shared" si="82"/>
        <v>0</v>
      </c>
      <c r="R118" s="131">
        <v>5</v>
      </c>
      <c r="S118" s="104">
        <v>2</v>
      </c>
      <c r="T118" s="104" t="e">
        <f>RANK(W118,W118:W119,1)</f>
        <v>#N/A</v>
      </c>
      <c r="U118" s="104" t="e">
        <f>VLOOKUP(S118,T32:U33,2,FALSE)</f>
        <v>#N/A</v>
      </c>
      <c r="V118" s="104" t="e">
        <f t="shared" si="89"/>
        <v>#N/A</v>
      </c>
      <c r="W118" s="104" t="e">
        <f t="shared" si="90"/>
        <v>#N/A</v>
      </c>
      <c r="X118" s="104" t="s">
        <v>27</v>
      </c>
      <c r="AE118" s="133"/>
      <c r="AN118" s="133"/>
      <c r="AR118" s="132"/>
      <c r="AS118" s="132"/>
      <c r="AT118" s="132"/>
      <c r="AU118" s="132"/>
      <c r="AV118" s="132"/>
      <c r="AW118" s="133"/>
      <c r="AX118" s="132"/>
      <c r="AY118" s="132"/>
      <c r="BE118" s="134"/>
      <c r="BF118" s="134"/>
    </row>
    <row r="119" spans="1:58" s="104" customFormat="1" x14ac:dyDescent="0.25">
      <c r="A119" s="130"/>
      <c r="B119" s="130"/>
      <c r="C119" s="130"/>
      <c r="D119" s="130"/>
      <c r="E119" s="130"/>
      <c r="F119" s="130"/>
      <c r="G119" s="130"/>
      <c r="H119" s="130"/>
      <c r="I119" s="131">
        <v>14</v>
      </c>
      <c r="J119" s="104">
        <v>1</v>
      </c>
      <c r="K119" s="104">
        <f>RANK(N119,N118:N119,1)</f>
        <v>1</v>
      </c>
      <c r="L119" s="104">
        <f>VLOOKUP(J119,K59:L60,2,FALSE)</f>
        <v>0</v>
      </c>
      <c r="M119" s="104">
        <f t="shared" si="81"/>
        <v>0</v>
      </c>
      <c r="N119" s="120">
        <f t="shared" si="82"/>
        <v>0</v>
      </c>
      <c r="R119" s="131">
        <v>6</v>
      </c>
      <c r="S119" s="104">
        <v>2</v>
      </c>
      <c r="T119" s="104" t="e">
        <f>RANK(W119,W118:W119,1)</f>
        <v>#N/A</v>
      </c>
      <c r="U119" s="104" t="e">
        <f>VLOOKUP(S119,T38:U39,2,FALSE)</f>
        <v>#N/A</v>
      </c>
      <c r="V119" s="104" t="e">
        <f t="shared" si="89"/>
        <v>#N/A</v>
      </c>
      <c r="W119" s="104" t="e">
        <f t="shared" si="90"/>
        <v>#N/A</v>
      </c>
      <c r="X119" s="104" t="s">
        <v>27</v>
      </c>
      <c r="AE119" s="133"/>
      <c r="AN119" s="133"/>
      <c r="AR119" s="132"/>
      <c r="AS119" s="132"/>
      <c r="AT119" s="132"/>
      <c r="AU119" s="132"/>
      <c r="AV119" s="132"/>
      <c r="AW119" s="133"/>
      <c r="AX119" s="132"/>
      <c r="AY119" s="132"/>
      <c r="BE119" s="134"/>
      <c r="BF119" s="134"/>
    </row>
    <row r="120" spans="1:58" s="104" customFormat="1" x14ac:dyDescent="0.25">
      <c r="A120" s="130"/>
      <c r="B120" s="130"/>
      <c r="C120" s="130"/>
      <c r="D120" s="130"/>
      <c r="E120" s="130"/>
      <c r="F120" s="130"/>
      <c r="G120" s="130"/>
      <c r="H120" s="130"/>
      <c r="I120" s="131">
        <v>15</v>
      </c>
      <c r="J120" s="104">
        <v>1</v>
      </c>
      <c r="K120" s="104">
        <f>RANK(N120,N120:N121,1)</f>
        <v>1</v>
      </c>
      <c r="L120" s="104">
        <f>VLOOKUP(J120,K63:L64,2,FALSE)</f>
        <v>0</v>
      </c>
      <c r="M120" s="104">
        <f t="shared" si="81"/>
        <v>0</v>
      </c>
      <c r="N120" s="120">
        <f t="shared" si="82"/>
        <v>0</v>
      </c>
      <c r="R120" s="131">
        <v>7</v>
      </c>
      <c r="S120" s="104">
        <v>2</v>
      </c>
      <c r="T120" s="104" t="e">
        <f>RANK(W120,W120:W121,1)</f>
        <v>#N/A</v>
      </c>
      <c r="U120" s="104" t="e">
        <f>VLOOKUP(S120,T44:U45,2,FALSE)</f>
        <v>#N/A</v>
      </c>
      <c r="V120" s="104" t="e">
        <f t="shared" si="89"/>
        <v>#N/A</v>
      </c>
      <c r="W120" s="104" t="e">
        <f t="shared" si="90"/>
        <v>#N/A</v>
      </c>
      <c r="X120" s="104" t="s">
        <v>27</v>
      </c>
      <c r="AE120" s="133"/>
      <c r="AN120" s="133"/>
      <c r="AR120" s="132"/>
      <c r="AS120" s="132"/>
      <c r="AT120" s="132"/>
      <c r="AU120" s="132"/>
      <c r="AV120" s="132"/>
      <c r="AW120" s="133"/>
      <c r="AX120" s="132"/>
      <c r="AY120" s="132"/>
      <c r="BE120" s="134"/>
      <c r="BF120" s="134"/>
    </row>
    <row r="121" spans="1:58" s="104" customFormat="1" x14ac:dyDescent="0.25">
      <c r="A121" s="130"/>
      <c r="B121" s="130"/>
      <c r="C121" s="130"/>
      <c r="D121" s="130"/>
      <c r="E121" s="130"/>
      <c r="F121" s="130"/>
      <c r="G121" s="130"/>
      <c r="H121" s="130"/>
      <c r="I121" s="131">
        <v>16</v>
      </c>
      <c r="J121" s="104">
        <v>1</v>
      </c>
      <c r="K121" s="104">
        <f>RANK(N121,N120:N121,1)</f>
        <v>1</v>
      </c>
      <c r="L121" s="104">
        <f>VLOOKUP(J121,K67:L68,2,FALSE)</f>
        <v>0</v>
      </c>
      <c r="M121" s="104">
        <f t="shared" si="81"/>
        <v>0</v>
      </c>
      <c r="N121" s="120">
        <f t="shared" si="82"/>
        <v>0</v>
      </c>
      <c r="R121" s="131">
        <v>8</v>
      </c>
      <c r="S121" s="104">
        <v>2</v>
      </c>
      <c r="T121" s="104" t="e">
        <f>RANK(W121,W120:W121,1)</f>
        <v>#N/A</v>
      </c>
      <c r="U121" s="104" t="e">
        <f>VLOOKUP(S121,T50:U51,2,FALSE)</f>
        <v>#N/A</v>
      </c>
      <c r="V121" s="104" t="e">
        <f t="shared" si="89"/>
        <v>#N/A</v>
      </c>
      <c r="W121" s="104" t="e">
        <f t="shared" si="90"/>
        <v>#N/A</v>
      </c>
      <c r="X121" s="104" t="s">
        <v>27</v>
      </c>
      <c r="AE121" s="133"/>
      <c r="AK121" s="104" t="e">
        <f>RANK(AO121,AO$121:AO$122,1)</f>
        <v>#N/A</v>
      </c>
      <c r="AL121" s="104">
        <v>2</v>
      </c>
      <c r="AM121" s="135" t="e">
        <f>VLOOKUP($AL121,$AL$18:$AN$19,2,FALSE)</f>
        <v>#N/A</v>
      </c>
      <c r="AN121" s="136" t="e">
        <f>VLOOKUP($AL121,$AL$18:$AN$19,3,FALSE)</f>
        <v>#N/A</v>
      </c>
      <c r="AO121" s="137" t="e">
        <f>VLOOKUP(AM121,B$6:E$37,4,FALSE)</f>
        <v>#N/A</v>
      </c>
      <c r="AR121" s="132"/>
      <c r="AS121" s="132"/>
      <c r="AT121" s="132"/>
      <c r="AU121" s="132"/>
      <c r="AV121" s="132"/>
      <c r="AW121" s="133"/>
      <c r="AX121" s="132"/>
      <c r="AY121" s="132"/>
      <c r="BE121" s="134"/>
      <c r="BF121" s="134"/>
    </row>
    <row r="122" spans="1:58" x14ac:dyDescent="0.25">
      <c r="I122" s="128">
        <v>1</v>
      </c>
      <c r="J122" s="69">
        <v>2</v>
      </c>
      <c r="K122" s="69">
        <f>RANK(N122,N122:N123,1)</f>
        <v>1</v>
      </c>
      <c r="L122" s="69">
        <f>VLOOKUP(J122,K7:L8,2,FALSE)</f>
        <v>0</v>
      </c>
      <c r="M122" s="69">
        <f>VLOOKUP(L122,B$6:G$105,4,FALSE)</f>
        <v>0</v>
      </c>
      <c r="N122" s="129">
        <f>VLOOKUP(L122,B$6:G$105,6,FALSE)</f>
        <v>0</v>
      </c>
      <c r="R122" t="e">
        <f t="shared" ref="R122:R129" si="91">RANK(V122,V$122:V$129,1)</f>
        <v>#N/A</v>
      </c>
      <c r="S122">
        <v>2</v>
      </c>
      <c r="T122" s="49" t="e">
        <f>VLOOKUP($S122,$T$8:$V$9,2,FALSE)</f>
        <v>#N/A</v>
      </c>
      <c r="U122" s="50" t="e">
        <f>VLOOKUP(T122,B$6:F$37,4,FALSE)</f>
        <v>#N/A</v>
      </c>
      <c r="V122" s="50" t="e">
        <f t="shared" ref="V122:V129" si="92">VLOOKUP(T122,B$6:G$37,6,FALSE)</f>
        <v>#N/A</v>
      </c>
      <c r="X122" t="s">
        <v>27</v>
      </c>
      <c r="AA122" t="e">
        <f>RANK(AE122,AE$122:AE$125,1)</f>
        <v>#N/A</v>
      </c>
      <c r="AB122">
        <v>2</v>
      </c>
      <c r="AC122" s="49" t="e">
        <f>VLOOKUP($AB122,$AC$12:$AE$13,2,FALSE)</f>
        <v>#N/A</v>
      </c>
      <c r="AD122" s="49" t="e">
        <f>VLOOKUP($AB122,$AC$12:$AE$13,3,FALSE)</f>
        <v>#N/A</v>
      </c>
      <c r="AE122" s="51" t="e">
        <f>VLOOKUP(AC122,B$6:G$37,6,FALSE)</f>
        <v>#N/A</v>
      </c>
      <c r="AK122" t="e">
        <f>RANK(AO122,AO$121:AO$122,1)</f>
        <v>#N/A</v>
      </c>
      <c r="AL122">
        <v>2</v>
      </c>
      <c r="AM122" s="49" t="e">
        <f>VLOOKUP($AL122,$AL$41:$AN$42,2,FALSE)</f>
        <v>#N/A</v>
      </c>
      <c r="AN122" s="52" t="e">
        <f>VLOOKUP($AL122,$AL$41:$AN$42,3,FALSE)</f>
        <v>#N/A</v>
      </c>
      <c r="AO122" s="50" t="e">
        <f>VLOOKUP(AM122,B$6:E$37,4,FALSE)</f>
        <v>#N/A</v>
      </c>
      <c r="AR122" s="3"/>
    </row>
    <row r="123" spans="1:58" x14ac:dyDescent="0.25">
      <c r="I123" s="128">
        <v>2</v>
      </c>
      <c r="J123" s="69">
        <v>2</v>
      </c>
      <c r="K123" s="69">
        <f>RANK(N123,N122:N123,1)</f>
        <v>1</v>
      </c>
      <c r="L123" s="69">
        <f>VLOOKUP(J123,K11:L12,2,FALSE)</f>
        <v>0</v>
      </c>
      <c r="M123" s="69">
        <f t="shared" ref="M123:M137" si="93">VLOOKUP(L123,B$6:G$105,4,FALSE)</f>
        <v>0</v>
      </c>
      <c r="N123" s="129">
        <f t="shared" ref="N123:N137" si="94">VLOOKUP(L123,B$6:G$105,6,FALSE)</f>
        <v>0</v>
      </c>
      <c r="R123" t="e">
        <f t="shared" si="91"/>
        <v>#N/A</v>
      </c>
      <c r="S123">
        <v>2</v>
      </c>
      <c r="T123" s="49" t="e">
        <f>VLOOKUP($S123,$T$14:$V$15,2,FALSE)</f>
        <v>#N/A</v>
      </c>
      <c r="U123" s="50" t="e">
        <f t="shared" ref="U123:U129" si="95">VLOOKUP(T123,B$6:F$37,4,FALSE)</f>
        <v>#N/A</v>
      </c>
      <c r="V123" s="50" t="e">
        <f t="shared" si="92"/>
        <v>#N/A</v>
      </c>
      <c r="X123" t="s">
        <v>27</v>
      </c>
      <c r="AA123" t="e">
        <f>RANK(AE123,AE$122:AE$125,1)</f>
        <v>#N/A</v>
      </c>
      <c r="AB123">
        <v>2</v>
      </c>
      <c r="AC123" s="49" t="e">
        <f>VLOOKUP($AB123,$AC$24:$AE$25,2,FALSE)</f>
        <v>#N/A</v>
      </c>
      <c r="AD123" s="49" t="e">
        <f>VLOOKUP($AB123,$AC$24:$AE$25,3,FALSE)</f>
        <v>#N/A</v>
      </c>
      <c r="AE123" s="51" t="e">
        <f>VLOOKUP(AC123,B$6:G$37,6,FALSE)</f>
        <v>#N/A</v>
      </c>
    </row>
    <row r="124" spans="1:58" x14ac:dyDescent="0.25">
      <c r="I124" s="121">
        <v>3</v>
      </c>
      <c r="J124">
        <v>2</v>
      </c>
      <c r="K124">
        <f>RANK(N124,N124:N125,1)</f>
        <v>1</v>
      </c>
      <c r="L124">
        <f>VLOOKUP(J124,K15:L16,2,FALSE)</f>
        <v>0</v>
      </c>
      <c r="M124">
        <f t="shared" si="93"/>
        <v>0</v>
      </c>
      <c r="N124" s="120">
        <f t="shared" si="94"/>
        <v>0</v>
      </c>
      <c r="R124" t="e">
        <f t="shared" si="91"/>
        <v>#N/A</v>
      </c>
      <c r="S124">
        <v>2</v>
      </c>
      <c r="T124" s="49" t="e">
        <f>VLOOKUP($S124,$T$20:$V$21,2,FALSE)</f>
        <v>#N/A</v>
      </c>
      <c r="U124" s="50" t="e">
        <f t="shared" si="95"/>
        <v>#N/A</v>
      </c>
      <c r="V124" s="50" t="e">
        <f t="shared" si="92"/>
        <v>#N/A</v>
      </c>
      <c r="X124" t="s">
        <v>27</v>
      </c>
      <c r="AA124" t="e">
        <f>RANK(AE124,AE$122:AE$125,1)</f>
        <v>#N/A</v>
      </c>
      <c r="AB124">
        <v>2</v>
      </c>
      <c r="AC124" s="49" t="e">
        <f>VLOOKUP($AB124,$AC$35:$AE$36,2,FALSE)</f>
        <v>#N/A</v>
      </c>
      <c r="AD124" s="49" t="e">
        <f>VLOOKUP($AB124,$AC$35:$AE$36,3,FALSE)</f>
        <v>#N/A</v>
      </c>
      <c r="AE124" s="51" t="e">
        <f>VLOOKUP(AC124,B$6:G$37,6,FALSE)</f>
        <v>#N/A</v>
      </c>
    </row>
    <row r="125" spans="1:58" x14ac:dyDescent="0.25">
      <c r="I125" s="121">
        <v>4</v>
      </c>
      <c r="J125">
        <v>2</v>
      </c>
      <c r="K125">
        <f>RANK(N125,N124:N125,1)</f>
        <v>1</v>
      </c>
      <c r="L125">
        <f>VLOOKUP(J125,K19:L20,2,FALSE)</f>
        <v>0</v>
      </c>
      <c r="M125">
        <f t="shared" si="93"/>
        <v>0</v>
      </c>
      <c r="N125" s="120">
        <f t="shared" si="94"/>
        <v>0</v>
      </c>
      <c r="R125" t="e">
        <f t="shared" si="91"/>
        <v>#N/A</v>
      </c>
      <c r="S125">
        <v>2</v>
      </c>
      <c r="T125" s="49" t="e">
        <f>VLOOKUP($S125,$T$26:$V$27,2,FALSE)</f>
        <v>#N/A</v>
      </c>
      <c r="U125" s="50" t="e">
        <f t="shared" si="95"/>
        <v>#N/A</v>
      </c>
      <c r="V125" s="50" t="e">
        <f t="shared" si="92"/>
        <v>#N/A</v>
      </c>
      <c r="X125" t="s">
        <v>27</v>
      </c>
      <c r="AA125" t="e">
        <f>RANK(AE125,AE$122:AE$125,1)</f>
        <v>#N/A</v>
      </c>
      <c r="AB125">
        <v>2</v>
      </c>
      <c r="AC125" s="49" t="e">
        <f>VLOOKUP($AB125,$AC$47:$AE$48,2,FALSE)</f>
        <v>#N/A</v>
      </c>
      <c r="AD125" s="49" t="e">
        <f>VLOOKUP($AB125,$AC$47:$AE$48,3,FALSE)</f>
        <v>#N/A</v>
      </c>
      <c r="AE125" s="51" t="e">
        <f>VLOOKUP(AC125,B$6:G$37,6,FALSE)</f>
        <v>#N/A</v>
      </c>
    </row>
    <row r="126" spans="1:58" x14ac:dyDescent="0.25">
      <c r="I126" s="128">
        <v>5</v>
      </c>
      <c r="J126" s="69">
        <v>2</v>
      </c>
      <c r="K126" s="69">
        <f>RANK(N126,N126:N127,1)</f>
        <v>1</v>
      </c>
      <c r="L126" s="69">
        <f>VLOOKUP(J126,K23:L24,2,FALSE)</f>
        <v>0</v>
      </c>
      <c r="M126" s="69">
        <f t="shared" si="93"/>
        <v>0</v>
      </c>
      <c r="N126" s="129">
        <f t="shared" si="94"/>
        <v>0</v>
      </c>
      <c r="R126" t="e">
        <f t="shared" si="91"/>
        <v>#N/A</v>
      </c>
      <c r="S126">
        <v>2</v>
      </c>
      <c r="T126" s="49" t="e">
        <f>VLOOKUP($S126,$T$32:$V$33,2,FALSE)</f>
        <v>#N/A</v>
      </c>
      <c r="U126" s="50" t="e">
        <f t="shared" si="95"/>
        <v>#N/A</v>
      </c>
      <c r="V126" s="50" t="e">
        <f t="shared" si="92"/>
        <v>#N/A</v>
      </c>
      <c r="X126" t="s">
        <v>27</v>
      </c>
      <c r="AC126" s="49"/>
      <c r="AD126" s="49"/>
      <c r="AE126" s="51"/>
    </row>
    <row r="127" spans="1:58" x14ac:dyDescent="0.25">
      <c r="I127" s="128">
        <v>6</v>
      </c>
      <c r="J127" s="69">
        <v>2</v>
      </c>
      <c r="K127" s="69">
        <f>RANK(N127,N126:N127,1)</f>
        <v>1</v>
      </c>
      <c r="L127" s="69">
        <f>VLOOKUP(J127,K27:L28,2,FALSE)</f>
        <v>0</v>
      </c>
      <c r="M127" s="69">
        <f t="shared" si="93"/>
        <v>0</v>
      </c>
      <c r="N127" s="129">
        <f t="shared" si="94"/>
        <v>0</v>
      </c>
      <c r="R127" t="e">
        <f t="shared" si="91"/>
        <v>#N/A</v>
      </c>
      <c r="S127">
        <v>2</v>
      </c>
      <c r="T127" s="49" t="e">
        <f>VLOOKUP($S127,$T$38:$V$39,2,FALSE)</f>
        <v>#N/A</v>
      </c>
      <c r="U127" s="50" t="e">
        <f t="shared" si="95"/>
        <v>#N/A</v>
      </c>
      <c r="V127" s="50" t="e">
        <f t="shared" si="92"/>
        <v>#N/A</v>
      </c>
      <c r="X127" t="s">
        <v>27</v>
      </c>
      <c r="AC127" s="49"/>
      <c r="AD127" s="49"/>
      <c r="AE127" s="51"/>
    </row>
    <row r="128" spans="1:58" x14ac:dyDescent="0.25">
      <c r="I128" s="121">
        <v>7</v>
      </c>
      <c r="J128">
        <v>2</v>
      </c>
      <c r="K128">
        <f>RANK(N128,N128:N129,1)</f>
        <v>1</v>
      </c>
      <c r="L128">
        <f>VLOOKUP(J128,K31:L32,2,FALSE)</f>
        <v>0</v>
      </c>
      <c r="M128">
        <f t="shared" si="93"/>
        <v>0</v>
      </c>
      <c r="N128" s="120">
        <f t="shared" si="94"/>
        <v>0</v>
      </c>
      <c r="R128" t="e">
        <f t="shared" si="91"/>
        <v>#N/A</v>
      </c>
      <c r="S128">
        <v>2</v>
      </c>
      <c r="T128" s="49" t="e">
        <f>VLOOKUP($S128,$T$44:$V$45,2,FALSE)</f>
        <v>#N/A</v>
      </c>
      <c r="U128" s="50" t="e">
        <f t="shared" si="95"/>
        <v>#N/A</v>
      </c>
      <c r="V128" s="50" t="e">
        <f t="shared" si="92"/>
        <v>#N/A</v>
      </c>
      <c r="X128" t="s">
        <v>27</v>
      </c>
      <c r="AC128" s="49"/>
      <c r="AD128" s="49"/>
      <c r="AE128" s="51"/>
    </row>
    <row r="129" spans="9:31" x14ac:dyDescent="0.25">
      <c r="I129" s="121">
        <v>8</v>
      </c>
      <c r="J129">
        <v>2</v>
      </c>
      <c r="K129">
        <f>RANK(N129,N128:N129,1)</f>
        <v>1</v>
      </c>
      <c r="L129">
        <f>VLOOKUP(J129,K35:L36,2,FALSE)</f>
        <v>0</v>
      </c>
      <c r="M129">
        <f t="shared" si="93"/>
        <v>0</v>
      </c>
      <c r="N129" s="120">
        <f t="shared" si="94"/>
        <v>0</v>
      </c>
      <c r="R129" t="e">
        <f t="shared" si="91"/>
        <v>#N/A</v>
      </c>
      <c r="S129">
        <v>2</v>
      </c>
      <c r="T129" s="49" t="e">
        <f>VLOOKUP($S129,$T$50:$V$51,2,FALSE)</f>
        <v>#N/A</v>
      </c>
      <c r="U129" s="50" t="e">
        <f t="shared" si="95"/>
        <v>#N/A</v>
      </c>
      <c r="V129" s="50" t="e">
        <f t="shared" si="92"/>
        <v>#N/A</v>
      </c>
      <c r="X129" t="s">
        <v>27</v>
      </c>
      <c r="AC129" s="49"/>
      <c r="AD129" s="49"/>
      <c r="AE129" s="51"/>
    </row>
    <row r="130" spans="9:31" x14ac:dyDescent="0.25">
      <c r="I130" s="128">
        <v>9</v>
      </c>
      <c r="J130" s="69">
        <v>2</v>
      </c>
      <c r="K130" s="69">
        <f>RANK(N130,N130:N131,1)</f>
        <v>1</v>
      </c>
      <c r="L130" s="69">
        <f>VLOOKUP(J130,K39:L40,2,FALSE)</f>
        <v>0</v>
      </c>
      <c r="M130" s="69">
        <f t="shared" si="93"/>
        <v>0</v>
      </c>
      <c r="N130" s="129">
        <f t="shared" si="94"/>
        <v>0</v>
      </c>
      <c r="T130" s="49"/>
      <c r="U130" s="49"/>
      <c r="V130" s="50"/>
      <c r="X130" t="s">
        <v>27</v>
      </c>
      <c r="AC130" s="49"/>
      <c r="AD130" s="49"/>
      <c r="AE130" s="51"/>
    </row>
    <row r="131" spans="9:31" x14ac:dyDescent="0.25">
      <c r="I131" s="128">
        <v>10</v>
      </c>
      <c r="J131" s="69">
        <v>2</v>
      </c>
      <c r="K131" s="69">
        <f>RANK(N131,N130:N131,1)</f>
        <v>1</v>
      </c>
      <c r="L131" s="69">
        <f>VLOOKUP(J131,K43:L44,2,FALSE)</f>
        <v>0</v>
      </c>
      <c r="M131" s="69">
        <f t="shared" si="93"/>
        <v>0</v>
      </c>
      <c r="N131" s="129">
        <f t="shared" si="94"/>
        <v>0</v>
      </c>
      <c r="T131" s="49"/>
      <c r="U131" s="49"/>
      <c r="V131" s="50"/>
      <c r="X131" t="s">
        <v>27</v>
      </c>
      <c r="AC131" s="49"/>
      <c r="AD131" s="49"/>
      <c r="AE131" s="51"/>
    </row>
    <row r="132" spans="9:31" x14ac:dyDescent="0.25">
      <c r="I132" s="121">
        <v>11</v>
      </c>
      <c r="J132">
        <v>2</v>
      </c>
      <c r="K132">
        <f>RANK(N132,N132:N133,1)</f>
        <v>1</v>
      </c>
      <c r="L132">
        <f>VLOOKUP(J132,K47:L48,2,FALSE)</f>
        <v>0</v>
      </c>
      <c r="M132">
        <f t="shared" si="93"/>
        <v>0</v>
      </c>
      <c r="N132" s="120">
        <f t="shared" si="94"/>
        <v>0</v>
      </c>
      <c r="T132" s="49"/>
      <c r="U132" s="49"/>
      <c r="V132" s="50"/>
      <c r="X132" t="s">
        <v>27</v>
      </c>
      <c r="AC132" s="49"/>
      <c r="AD132" s="49"/>
      <c r="AE132" s="51"/>
    </row>
    <row r="133" spans="9:31" ht="15.75" x14ac:dyDescent="0.25">
      <c r="I133" s="121">
        <v>12</v>
      </c>
      <c r="J133">
        <v>2</v>
      </c>
      <c r="K133">
        <f>RANK(N133,N132:N133,1)</f>
        <v>1</v>
      </c>
      <c r="L133">
        <f>VLOOKUP(J133,K51:L52,2,FALSE)</f>
        <v>0</v>
      </c>
      <c r="M133">
        <f t="shared" si="93"/>
        <v>0</v>
      </c>
      <c r="N133" s="120">
        <f t="shared" si="94"/>
        <v>0</v>
      </c>
      <c r="T133" s="49"/>
      <c r="U133" s="49">
        <v>21</v>
      </c>
      <c r="V133" t="str">
        <f t="shared" ref="V133:V155" si="96">CONCATENATE(Z140,X111,AA133)</f>
        <v>Elis Berg</v>
      </c>
      <c r="X133" t="s">
        <v>27</v>
      </c>
      <c r="AA133" s="54" t="s">
        <v>29</v>
      </c>
      <c r="AB133" s="54" t="s">
        <v>30</v>
      </c>
      <c r="AC133" s="49"/>
      <c r="AD133" s="49"/>
      <c r="AE133" s="54" t="s">
        <v>30</v>
      </c>
    </row>
    <row r="134" spans="9:31" ht="15.75" x14ac:dyDescent="0.25">
      <c r="I134" s="128">
        <v>13</v>
      </c>
      <c r="J134" s="69">
        <v>2</v>
      </c>
      <c r="K134" s="69">
        <f>RANK(N134,N134:N135,1)</f>
        <v>1</v>
      </c>
      <c r="L134" s="69">
        <f>VLOOKUP(J134,K55:L56,2,FALSE)</f>
        <v>0</v>
      </c>
      <c r="M134" s="69">
        <f t="shared" si="93"/>
        <v>0</v>
      </c>
      <c r="N134" s="129">
        <f t="shared" si="94"/>
        <v>0</v>
      </c>
      <c r="T134" s="49"/>
      <c r="U134" s="49">
        <v>22</v>
      </c>
      <c r="V134" t="str">
        <f t="shared" si="96"/>
        <v>Erik Lieback</v>
      </c>
      <c r="AA134" s="54" t="s">
        <v>32</v>
      </c>
      <c r="AB134" s="54" t="s">
        <v>5</v>
      </c>
      <c r="AE134" s="54" t="s">
        <v>5</v>
      </c>
    </row>
    <row r="135" spans="9:31" ht="15.75" x14ac:dyDescent="0.25">
      <c r="I135" s="128">
        <v>14</v>
      </c>
      <c r="J135" s="69">
        <v>2</v>
      </c>
      <c r="K135" s="69">
        <f>RANK(N135,N134:N135,1)</f>
        <v>1</v>
      </c>
      <c r="L135" s="69">
        <f>VLOOKUP(J135,K59:L60,2,FALSE)</f>
        <v>0</v>
      </c>
      <c r="M135" s="69">
        <f t="shared" si="93"/>
        <v>0</v>
      </c>
      <c r="N135" s="129">
        <f t="shared" si="94"/>
        <v>0</v>
      </c>
      <c r="T135" s="49"/>
      <c r="U135" s="49">
        <v>23</v>
      </c>
      <c r="V135" t="str">
        <f t="shared" si="96"/>
        <v>Simon Lundberg</v>
      </c>
      <c r="AA135" s="54" t="s">
        <v>34</v>
      </c>
      <c r="AB135" s="54" t="s">
        <v>35</v>
      </c>
      <c r="AE135" s="54" t="s">
        <v>35</v>
      </c>
    </row>
    <row r="136" spans="9:31" ht="15.75" x14ac:dyDescent="0.25">
      <c r="I136" s="121">
        <v>15</v>
      </c>
      <c r="J136">
        <v>2</v>
      </c>
      <c r="K136">
        <f>RANK(N136,N136:N137,1)</f>
        <v>1</v>
      </c>
      <c r="L136">
        <f>VLOOKUP(J136,K63:L64,2,FALSE)</f>
        <v>0</v>
      </c>
      <c r="M136">
        <f t="shared" si="93"/>
        <v>0</v>
      </c>
      <c r="N136" s="120">
        <f t="shared" si="94"/>
        <v>0</v>
      </c>
      <c r="T136" s="49"/>
      <c r="U136" s="49">
        <v>24</v>
      </c>
      <c r="V136" t="str">
        <f t="shared" si="96"/>
        <v>Adam Gillman</v>
      </c>
      <c r="AA136" s="54" t="s">
        <v>37</v>
      </c>
      <c r="AB136" s="54" t="s">
        <v>38</v>
      </c>
      <c r="AE136" s="54" t="s">
        <v>38</v>
      </c>
    </row>
    <row r="137" spans="9:31" ht="15.75" x14ac:dyDescent="0.25">
      <c r="I137" s="121">
        <v>16</v>
      </c>
      <c r="J137">
        <v>2</v>
      </c>
      <c r="K137">
        <f>RANK(N137,N136:N137,1)</f>
        <v>1</v>
      </c>
      <c r="L137">
        <f>VLOOKUP(J137,K67:L68,2,FALSE)</f>
        <v>0</v>
      </c>
      <c r="M137">
        <f t="shared" si="93"/>
        <v>0</v>
      </c>
      <c r="N137" s="120">
        <f t="shared" si="94"/>
        <v>0</v>
      </c>
      <c r="T137" s="49"/>
      <c r="U137" s="49">
        <v>25</v>
      </c>
      <c r="V137" t="str">
        <f t="shared" si="96"/>
        <v>Marcus Lennartsson</v>
      </c>
      <c r="AA137" s="54" t="s">
        <v>40</v>
      </c>
      <c r="AB137" s="54" t="s">
        <v>38</v>
      </c>
      <c r="AE137" s="54" t="s">
        <v>38</v>
      </c>
    </row>
    <row r="138" spans="9:31" ht="15.75" x14ac:dyDescent="0.25">
      <c r="U138">
        <v>26</v>
      </c>
      <c r="V138" t="str">
        <f t="shared" si="96"/>
        <v>Gabriel Strid</v>
      </c>
      <c r="AA138" s="54" t="s">
        <v>42</v>
      </c>
      <c r="AB138" s="54" t="s">
        <v>30</v>
      </c>
      <c r="AE138" s="54" t="s">
        <v>30</v>
      </c>
    </row>
    <row r="139" spans="9:31" ht="15.75" x14ac:dyDescent="0.25">
      <c r="J139" t="e">
        <f t="shared" ref="J139:J154" si="97">RANK(N139,N$139:N$154,1)</f>
        <v>#N/A</v>
      </c>
      <c r="K139">
        <v>2</v>
      </c>
      <c r="L139" s="49">
        <f>VLOOKUP(K139,$K$7:$M$8,2,FALSE)</f>
        <v>0</v>
      </c>
      <c r="M139" s="49">
        <f t="shared" ref="M139:N154" si="98">VLOOKUP(L139,B$6:G$37,5,FALSE)</f>
        <v>0</v>
      </c>
      <c r="N139" s="49" t="e">
        <f t="shared" si="98"/>
        <v>#N/A</v>
      </c>
      <c r="U139">
        <v>27</v>
      </c>
      <c r="V139" t="str">
        <f t="shared" si="96"/>
        <v>Oscar Fridsäll</v>
      </c>
      <c r="AA139" s="54" t="s">
        <v>44</v>
      </c>
      <c r="AB139" s="54" t="s">
        <v>45</v>
      </c>
      <c r="AE139" s="54" t="s">
        <v>45</v>
      </c>
    </row>
    <row r="140" spans="9:31" ht="15.75" x14ac:dyDescent="0.25">
      <c r="J140" t="e">
        <f t="shared" si="97"/>
        <v>#N/A</v>
      </c>
      <c r="K140">
        <v>2</v>
      </c>
      <c r="L140" s="49">
        <f>VLOOKUP(K140,$K$11:$M$12,2,FALSE)</f>
        <v>0</v>
      </c>
      <c r="M140" s="49">
        <f t="shared" si="98"/>
        <v>0</v>
      </c>
      <c r="N140" s="49" t="e">
        <f t="shared" si="98"/>
        <v>#N/A</v>
      </c>
      <c r="U140">
        <v>28</v>
      </c>
      <c r="V140" t="str">
        <f t="shared" si="96"/>
        <v>Daniel Andersson</v>
      </c>
      <c r="Z140" s="54" t="s">
        <v>28</v>
      </c>
      <c r="AA140" s="54" t="s">
        <v>47</v>
      </c>
      <c r="AB140" s="54" t="s">
        <v>48</v>
      </c>
      <c r="AE140" s="54" t="s">
        <v>48</v>
      </c>
    </row>
    <row r="141" spans="9:31" ht="15.75" x14ac:dyDescent="0.25">
      <c r="J141" t="e">
        <f t="shared" si="97"/>
        <v>#N/A</v>
      </c>
      <c r="K141">
        <v>2</v>
      </c>
      <c r="L141" s="49">
        <f>VLOOKUP(K141,$K$15:$M$16,2,FALSE)</f>
        <v>0</v>
      </c>
      <c r="M141" s="49">
        <f t="shared" si="98"/>
        <v>0</v>
      </c>
      <c r="N141" s="49" t="e">
        <f t="shared" si="98"/>
        <v>#N/A</v>
      </c>
      <c r="U141">
        <v>29</v>
      </c>
      <c r="V141" t="str">
        <f t="shared" si="96"/>
        <v>Oscar Johansson</v>
      </c>
      <c r="Z141" s="54" t="s">
        <v>31</v>
      </c>
      <c r="AA141" s="54" t="s">
        <v>49</v>
      </c>
      <c r="AB141" s="54" t="s">
        <v>50</v>
      </c>
      <c r="AE141" s="54" t="s">
        <v>50</v>
      </c>
    </row>
    <row r="142" spans="9:31" ht="15.75" x14ac:dyDescent="0.25">
      <c r="J142" t="e">
        <f t="shared" si="97"/>
        <v>#N/A</v>
      </c>
      <c r="K142">
        <v>2</v>
      </c>
      <c r="L142" s="49">
        <f>VLOOKUP(K142,$K$19:$M$20,2,FALSE)</f>
        <v>0</v>
      </c>
      <c r="M142" s="49">
        <f t="shared" si="98"/>
        <v>0</v>
      </c>
      <c r="N142" s="49" t="e">
        <f t="shared" si="98"/>
        <v>#N/A</v>
      </c>
      <c r="U142">
        <v>30</v>
      </c>
      <c r="V142" t="str">
        <f t="shared" si="96"/>
        <v>Erik Sjöberg</v>
      </c>
      <c r="Z142" s="54" t="s">
        <v>33</v>
      </c>
      <c r="AA142" s="54" t="s">
        <v>51</v>
      </c>
      <c r="AB142" s="54" t="s">
        <v>52</v>
      </c>
      <c r="AE142" s="54" t="s">
        <v>52</v>
      </c>
    </row>
    <row r="143" spans="9:31" ht="15.75" x14ac:dyDescent="0.25">
      <c r="J143" t="e">
        <f t="shared" si="97"/>
        <v>#N/A</v>
      </c>
      <c r="K143">
        <v>2</v>
      </c>
      <c r="L143" s="49">
        <f>VLOOKUP(K143,$K$23:$M$24,2,FALSE)</f>
        <v>0</v>
      </c>
      <c r="M143" s="49">
        <f t="shared" si="98"/>
        <v>0</v>
      </c>
      <c r="N143" s="49" t="e">
        <f t="shared" si="98"/>
        <v>#N/A</v>
      </c>
      <c r="U143">
        <v>31</v>
      </c>
      <c r="V143" t="str">
        <f t="shared" si="96"/>
        <v>Markus Johansson</v>
      </c>
      <c r="Z143" s="54" t="s">
        <v>36</v>
      </c>
      <c r="AA143" s="54" t="s">
        <v>49</v>
      </c>
      <c r="AB143" s="54" t="s">
        <v>54</v>
      </c>
      <c r="AE143" s="54" t="s">
        <v>54</v>
      </c>
    </row>
    <row r="144" spans="9:31" ht="15.75" x14ac:dyDescent="0.25">
      <c r="J144" t="e">
        <f t="shared" si="97"/>
        <v>#N/A</v>
      </c>
      <c r="K144">
        <v>2</v>
      </c>
      <c r="L144" s="49">
        <f>VLOOKUP(K144,$K$27:$M$28,2,FALSE)</f>
        <v>0</v>
      </c>
      <c r="M144" s="49">
        <f t="shared" si="98"/>
        <v>0</v>
      </c>
      <c r="N144" s="49" t="e">
        <f t="shared" si="98"/>
        <v>#N/A</v>
      </c>
      <c r="U144">
        <v>32</v>
      </c>
      <c r="V144" t="str">
        <f t="shared" si="96"/>
        <v>Mattias vesterlund</v>
      </c>
      <c r="Z144" s="54" t="s">
        <v>39</v>
      </c>
      <c r="AA144" s="54" t="s">
        <v>56</v>
      </c>
      <c r="AB144" s="54" t="s">
        <v>57</v>
      </c>
      <c r="AE144" s="54" t="s">
        <v>57</v>
      </c>
    </row>
    <row r="145" spans="10:31" ht="15.75" x14ac:dyDescent="0.25">
      <c r="J145" t="e">
        <f t="shared" si="97"/>
        <v>#N/A</v>
      </c>
      <c r="K145">
        <v>2</v>
      </c>
      <c r="L145" s="49">
        <f>VLOOKUP(K145,$K$31:$M$32,2,FALSE)</f>
        <v>0</v>
      </c>
      <c r="M145" s="49">
        <f t="shared" si="98"/>
        <v>0</v>
      </c>
      <c r="N145" s="49" t="e">
        <f t="shared" si="98"/>
        <v>#N/A</v>
      </c>
      <c r="U145">
        <v>33</v>
      </c>
      <c r="V145" t="str">
        <f t="shared" si="96"/>
        <v>Andreas Svensson</v>
      </c>
      <c r="Z145" s="54" t="s">
        <v>41</v>
      </c>
      <c r="AA145" s="54" t="s">
        <v>59</v>
      </c>
      <c r="AB145" s="54" t="s">
        <v>5</v>
      </c>
      <c r="AE145" s="54" t="s">
        <v>5</v>
      </c>
    </row>
    <row r="146" spans="10:31" ht="15.75" x14ac:dyDescent="0.25">
      <c r="J146" t="e">
        <f t="shared" si="97"/>
        <v>#N/A</v>
      </c>
      <c r="K146">
        <v>2</v>
      </c>
      <c r="L146" s="49">
        <f>VLOOKUP(K146,$K$35:$M$36,2,FALSE)</f>
        <v>0</v>
      </c>
      <c r="M146" s="49">
        <f t="shared" si="98"/>
        <v>0</v>
      </c>
      <c r="N146" s="49" t="e">
        <f t="shared" si="98"/>
        <v>#N/A</v>
      </c>
      <c r="U146">
        <v>34</v>
      </c>
      <c r="V146" t="str">
        <f t="shared" si="96"/>
        <v>Axel Ekström</v>
      </c>
      <c r="Z146" s="54" t="s">
        <v>43</v>
      </c>
      <c r="AA146" s="54" t="s">
        <v>61</v>
      </c>
      <c r="AB146" s="54" t="s">
        <v>38</v>
      </c>
      <c r="AE146" s="54" t="s">
        <v>38</v>
      </c>
    </row>
    <row r="147" spans="10:31" ht="15.75" x14ac:dyDescent="0.25">
      <c r="J147" t="e">
        <f t="shared" si="97"/>
        <v>#N/A</v>
      </c>
      <c r="K147">
        <v>2</v>
      </c>
      <c r="L147" s="49">
        <f>VLOOKUP(K147,$K$39:$M$40,2,FALSE)</f>
        <v>0</v>
      </c>
      <c r="M147" s="49">
        <f t="shared" si="98"/>
        <v>0</v>
      </c>
      <c r="N147" s="49" t="e">
        <f t="shared" si="98"/>
        <v>#N/A</v>
      </c>
      <c r="U147">
        <v>35</v>
      </c>
      <c r="V147" t="str">
        <f t="shared" si="96"/>
        <v>Marcus Johansson</v>
      </c>
      <c r="Z147" s="54" t="s">
        <v>46</v>
      </c>
      <c r="AA147" s="54" t="s">
        <v>49</v>
      </c>
      <c r="AB147" s="54" t="s">
        <v>62</v>
      </c>
      <c r="AE147" s="54" t="s">
        <v>62</v>
      </c>
    </row>
    <row r="148" spans="10:31" ht="15.75" x14ac:dyDescent="0.25">
      <c r="J148" t="e">
        <f t="shared" si="97"/>
        <v>#N/A</v>
      </c>
      <c r="K148">
        <v>2</v>
      </c>
      <c r="L148" s="49">
        <f>VLOOKUP(K148,$K$43:$M$44,2,FALSE)</f>
        <v>0</v>
      </c>
      <c r="M148" s="49">
        <f t="shared" si="98"/>
        <v>0</v>
      </c>
      <c r="N148" s="49" t="e">
        <f t="shared" si="98"/>
        <v>#N/A</v>
      </c>
      <c r="U148">
        <v>36</v>
      </c>
      <c r="V148" t="str">
        <f t="shared" si="96"/>
        <v>Pontus Hermansson</v>
      </c>
      <c r="Z148" s="54" t="s">
        <v>43</v>
      </c>
      <c r="AA148" s="54" t="s">
        <v>64</v>
      </c>
      <c r="AB148" s="54" t="s">
        <v>5</v>
      </c>
      <c r="AE148" s="54" t="s">
        <v>5</v>
      </c>
    </row>
    <row r="149" spans="10:31" ht="15.75" x14ac:dyDescent="0.25">
      <c r="J149" t="e">
        <f t="shared" si="97"/>
        <v>#N/A</v>
      </c>
      <c r="K149">
        <v>2</v>
      </c>
      <c r="L149" s="49">
        <f>VLOOKUP(K149,$K$47:$M$48,2,FALSE)</f>
        <v>0</v>
      </c>
      <c r="M149" s="49">
        <f t="shared" si="98"/>
        <v>0</v>
      </c>
      <c r="N149" s="49" t="e">
        <f t="shared" si="98"/>
        <v>#N/A</v>
      </c>
      <c r="U149">
        <v>37</v>
      </c>
      <c r="V149" t="str">
        <f t="shared" si="96"/>
        <v>Marcus Grate</v>
      </c>
      <c r="Z149" s="54" t="s">
        <v>31</v>
      </c>
      <c r="AA149" s="54" t="s">
        <v>65</v>
      </c>
      <c r="AB149" s="54" t="s">
        <v>66</v>
      </c>
      <c r="AE149" s="54" t="s">
        <v>66</v>
      </c>
    </row>
    <row r="150" spans="10:31" ht="15.75" x14ac:dyDescent="0.25">
      <c r="J150" t="e">
        <f t="shared" si="97"/>
        <v>#N/A</v>
      </c>
      <c r="K150">
        <v>2</v>
      </c>
      <c r="L150" s="49">
        <f>VLOOKUP(K150,$K$51:$M$52,2,FALSE)</f>
        <v>0</v>
      </c>
      <c r="M150" s="49">
        <f t="shared" si="98"/>
        <v>0</v>
      </c>
      <c r="N150" s="49" t="e">
        <f t="shared" si="98"/>
        <v>#N/A</v>
      </c>
      <c r="U150">
        <v>38</v>
      </c>
      <c r="V150" t="str">
        <f t="shared" si="96"/>
        <v>Albin Tärning</v>
      </c>
      <c r="Z150" s="54" t="s">
        <v>53</v>
      </c>
      <c r="AA150" s="54" t="s">
        <v>68</v>
      </c>
      <c r="AB150" s="54" t="s">
        <v>69</v>
      </c>
      <c r="AE150" s="54" t="s">
        <v>69</v>
      </c>
    </row>
    <row r="151" spans="10:31" ht="15.75" x14ac:dyDescent="0.25">
      <c r="J151" t="e">
        <f t="shared" si="97"/>
        <v>#N/A</v>
      </c>
      <c r="K151">
        <v>2</v>
      </c>
      <c r="L151" s="49">
        <f>VLOOKUP(K151,$K$55:$M$56,2,FALSE)</f>
        <v>0</v>
      </c>
      <c r="M151" s="49">
        <f t="shared" si="98"/>
        <v>0</v>
      </c>
      <c r="N151" s="49" t="e">
        <f t="shared" si="98"/>
        <v>#N/A</v>
      </c>
      <c r="U151">
        <v>39</v>
      </c>
      <c r="V151" t="str">
        <f t="shared" si="96"/>
        <v>Anton Persson</v>
      </c>
      <c r="Z151" s="54" t="s">
        <v>55</v>
      </c>
      <c r="AA151" s="54" t="s">
        <v>71</v>
      </c>
      <c r="AB151" s="54" t="s">
        <v>72</v>
      </c>
      <c r="AE151" s="54" t="s">
        <v>72</v>
      </c>
    </row>
    <row r="152" spans="10:31" ht="15.75" x14ac:dyDescent="0.25">
      <c r="J152" t="e">
        <f t="shared" si="97"/>
        <v>#N/A</v>
      </c>
      <c r="K152">
        <v>2</v>
      </c>
      <c r="L152" s="49">
        <f>VLOOKUP(K152,$K$59:$M$60,2,FALSE)</f>
        <v>0</v>
      </c>
      <c r="M152" s="49">
        <f t="shared" si="98"/>
        <v>0</v>
      </c>
      <c r="N152" s="49" t="e">
        <f t="shared" si="98"/>
        <v>#N/A</v>
      </c>
      <c r="U152">
        <v>40</v>
      </c>
      <c r="V152" t="str">
        <f t="shared" si="96"/>
        <v>Filip Danielsson</v>
      </c>
      <c r="Z152" s="54" t="s">
        <v>58</v>
      </c>
      <c r="AA152" s="54" t="s">
        <v>74</v>
      </c>
      <c r="AB152" s="54" t="s">
        <v>75</v>
      </c>
      <c r="AE152" s="54" t="s">
        <v>75</v>
      </c>
    </row>
    <row r="153" spans="10:31" ht="15.75" x14ac:dyDescent="0.25">
      <c r="J153" t="e">
        <f t="shared" si="97"/>
        <v>#N/A</v>
      </c>
      <c r="K153">
        <v>2</v>
      </c>
      <c r="L153" s="49">
        <f>VLOOKUP(K153,$K$63:$M$64,2,FALSE)</f>
        <v>0</v>
      </c>
      <c r="M153" s="49">
        <f t="shared" si="98"/>
        <v>0</v>
      </c>
      <c r="N153" s="49" t="e">
        <f t="shared" si="98"/>
        <v>#N/A</v>
      </c>
      <c r="U153">
        <v>41</v>
      </c>
      <c r="V153" t="str">
        <f t="shared" si="96"/>
        <v>Viktor Thorn</v>
      </c>
      <c r="Z153" s="54" t="s">
        <v>60</v>
      </c>
      <c r="AA153" s="54" t="s">
        <v>77</v>
      </c>
      <c r="AB153" s="54" t="s">
        <v>5</v>
      </c>
      <c r="AE153" s="54" t="s">
        <v>5</v>
      </c>
    </row>
    <row r="154" spans="10:31" ht="15.75" x14ac:dyDescent="0.25">
      <c r="J154" t="e">
        <f t="shared" si="97"/>
        <v>#N/A</v>
      </c>
      <c r="K154">
        <v>2</v>
      </c>
      <c r="L154" s="49">
        <f>VLOOKUP(K154,$K$67:$M$68,2,FALSE)</f>
        <v>0</v>
      </c>
      <c r="M154" s="49">
        <f t="shared" si="98"/>
        <v>0</v>
      </c>
      <c r="N154" s="49" t="e">
        <f t="shared" si="98"/>
        <v>#N/A</v>
      </c>
      <c r="U154">
        <v>42</v>
      </c>
      <c r="V154" t="str">
        <f t="shared" si="96"/>
        <v>Fredrik Andrée</v>
      </c>
      <c r="Z154" s="54" t="s">
        <v>39</v>
      </c>
      <c r="AA154" s="54" t="s">
        <v>79</v>
      </c>
      <c r="AB154" s="54" t="s">
        <v>80</v>
      </c>
      <c r="AE154" s="54" t="s">
        <v>80</v>
      </c>
    </row>
    <row r="155" spans="10:31" ht="15.75" x14ac:dyDescent="0.25">
      <c r="U155">
        <v>43</v>
      </c>
      <c r="V155" t="str">
        <f t="shared" si="96"/>
        <v>Marcus Fredriksson</v>
      </c>
      <c r="Z155" s="54" t="s">
        <v>63</v>
      </c>
      <c r="AA155" s="54" t="s">
        <v>81</v>
      </c>
      <c r="AB155" s="54" t="s">
        <v>57</v>
      </c>
      <c r="AE155" s="54" t="s">
        <v>57</v>
      </c>
    </row>
    <row r="156" spans="10:31" ht="15.75" x14ac:dyDescent="0.25">
      <c r="Z156" s="54" t="s">
        <v>39</v>
      </c>
    </row>
    <row r="157" spans="10:31" ht="15.75" x14ac:dyDescent="0.25">
      <c r="Z157" s="54" t="s">
        <v>67</v>
      </c>
    </row>
    <row r="158" spans="10:31" ht="15.75" x14ac:dyDescent="0.25">
      <c r="Z158" s="54" t="s">
        <v>70</v>
      </c>
    </row>
    <row r="159" spans="10:31" ht="15.75" x14ac:dyDescent="0.25">
      <c r="Z159" s="54" t="s">
        <v>73</v>
      </c>
    </row>
    <row r="160" spans="10:31" ht="15.75" x14ac:dyDescent="0.25">
      <c r="Z160" s="54" t="s">
        <v>76</v>
      </c>
    </row>
    <row r="161" spans="26:26" ht="15.75" x14ac:dyDescent="0.25">
      <c r="Z161" s="54" t="s">
        <v>78</v>
      </c>
    </row>
    <row r="162" spans="26:26" ht="15.75" x14ac:dyDescent="0.25">
      <c r="Z162" s="54" t="s">
        <v>39</v>
      </c>
    </row>
  </sheetData>
  <sheetProtection sheet="1" objects="1" scenarios="1"/>
  <mergeCells count="16">
    <mergeCell ref="AJ41:AJ42"/>
    <mergeCell ref="R44:R45"/>
    <mergeCell ref="AA47:AA48"/>
    <mergeCell ref="R50:R51"/>
    <mergeCell ref="R20:R21"/>
    <mergeCell ref="AA24:AA25"/>
    <mergeCell ref="R26:R27"/>
    <mergeCell ref="R32:R33"/>
    <mergeCell ref="AA35:AA36"/>
    <mergeCell ref="R38:R39"/>
    <mergeCell ref="AJ18:AJ19"/>
    <mergeCell ref="AA2:AN3"/>
    <mergeCell ref="AA5:AN6"/>
    <mergeCell ref="R8:R9"/>
    <mergeCell ref="AA12:AA13"/>
    <mergeCell ref="R14:R15"/>
  </mergeCells>
  <pageMargins left="0.7" right="0.7" top="0.75" bottom="0.75" header="0.3" footer="0.3"/>
  <pageSetup paperSize="9" scale="5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62"/>
  <sheetViews>
    <sheetView showZeros="0" zoomScale="80" zoomScaleNormal="80" workbookViewId="0">
      <selection activeCell="A2" sqref="A2"/>
    </sheetView>
  </sheetViews>
  <sheetFormatPr defaultRowHeight="15" x14ac:dyDescent="0.25"/>
  <cols>
    <col min="1" max="2" width="4.42578125" style="82" customWidth="1"/>
    <col min="3" max="4" width="5.42578125" style="82" customWidth="1"/>
    <col min="5" max="6" width="18.5703125" style="82" customWidth="1"/>
    <col min="7" max="7" width="11.7109375" style="82" bestFit="1" customWidth="1"/>
    <col min="8" max="8" width="9.42578125" style="82" bestFit="1" customWidth="1"/>
    <col min="9" max="9" width="9.42578125" style="121" hidden="1" customWidth="1"/>
    <col min="10" max="12" width="5.85546875" hidden="1" customWidth="1"/>
    <col min="13" max="13" width="20.5703125" hidden="1" customWidth="1"/>
    <col min="14" max="14" width="11.140625" hidden="1" customWidth="1"/>
    <col min="15" max="15" width="10.85546875" hidden="1" customWidth="1"/>
    <col min="16" max="16" width="2.5703125" style="104" customWidth="1"/>
    <col min="17" max="17" width="2.5703125" customWidth="1"/>
    <col min="18" max="18" width="4.85546875" customWidth="1"/>
    <col min="19" max="20" width="8.85546875" hidden="1" customWidth="1"/>
    <col min="21" max="21" width="5.5703125" customWidth="1"/>
    <col min="22" max="22" width="28.5703125" customWidth="1"/>
    <col min="23" max="23" width="8.85546875" hidden="1" customWidth="1"/>
    <col min="25" max="25" width="2.5703125" style="104" customWidth="1"/>
    <col min="26" max="26" width="2.5703125" customWidth="1"/>
    <col min="27" max="27" width="4.85546875" customWidth="1"/>
    <col min="28" max="29" width="8.85546875" hidden="1" customWidth="1"/>
    <col min="30" max="30" width="5.5703125" customWidth="1"/>
    <col min="31" max="31" width="28.5703125" style="2" customWidth="1"/>
    <col min="32" max="32" width="8.85546875" hidden="1" customWidth="1"/>
    <col min="34" max="34" width="2.5703125" style="104" customWidth="1"/>
    <col min="35" max="35" width="2.5703125" customWidth="1"/>
    <col min="36" max="36" width="4.85546875" customWidth="1"/>
    <col min="37" max="38" width="8.85546875" hidden="1" customWidth="1"/>
    <col min="39" max="39" width="5.5703125" customWidth="1"/>
    <col min="40" max="40" width="28.5703125" style="2" customWidth="1"/>
    <col min="41" max="41" width="8.85546875" hidden="1" customWidth="1"/>
    <col min="43" max="43" width="2.5703125" style="104" customWidth="1"/>
    <col min="44" max="44" width="2.5703125" customWidth="1"/>
    <col min="45" max="45" width="4.85546875" style="3" hidden="1" customWidth="1"/>
    <col min="46" max="47" width="8.85546875" style="3" hidden="1" customWidth="1"/>
    <col min="48" max="48" width="5.5703125" style="3" customWidth="1"/>
    <col min="49" max="49" width="28.5703125" style="2" customWidth="1"/>
    <col min="50" max="50" width="8.85546875" style="3" hidden="1" customWidth="1"/>
    <col min="51" max="51" width="8.7109375" style="3"/>
    <col min="52" max="52" width="2.5703125" customWidth="1"/>
    <col min="54" max="54" width="8.85546875" hidden="1" customWidth="1"/>
    <col min="55" max="55" width="6.42578125" customWidth="1"/>
    <col min="56" max="56" width="28.42578125" customWidth="1"/>
    <col min="57" max="57" width="20.140625" style="4" customWidth="1"/>
    <col min="58" max="58" width="11" style="4" bestFit="1" customWidth="1"/>
  </cols>
  <sheetData>
    <row r="1" spans="1:58" ht="14.45" x14ac:dyDescent="0.35">
      <c r="L1" s="1"/>
    </row>
    <row r="2" spans="1:58" ht="44.45" customHeight="1" x14ac:dyDescent="0.35">
      <c r="L2" s="1"/>
      <c r="AA2" s="147" t="str">
        <f>CONCATENATE(General!F24,General!F28,General!F25,General!F28,General!F26,General!F28,General!F27)</f>
        <v xml:space="preserve">   </v>
      </c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BA2" s="141" t="s">
        <v>126</v>
      </c>
    </row>
    <row r="3" spans="1:58" ht="14.45" customHeight="1" x14ac:dyDescent="0.25"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1:58" ht="18" customHeight="1" x14ac:dyDescent="0.6">
      <c r="A4" s="83" t="s">
        <v>103</v>
      </c>
      <c r="B4" s="83"/>
      <c r="J4" s="5"/>
      <c r="K4" s="5"/>
      <c r="N4" s="6"/>
      <c r="AA4" s="103"/>
      <c r="AB4" s="103"/>
      <c r="AC4" s="103"/>
      <c r="AD4" s="103"/>
      <c r="AE4" s="103"/>
      <c r="AF4" s="103"/>
      <c r="AG4" s="103"/>
      <c r="AH4" s="110"/>
      <c r="AI4" s="103"/>
      <c r="AJ4" s="103"/>
      <c r="AK4" s="103"/>
      <c r="AL4" s="103"/>
      <c r="AM4" s="103"/>
      <c r="AN4" s="103"/>
      <c r="BB4" s="5"/>
    </row>
    <row r="5" spans="1:58" ht="14.45" customHeight="1" x14ac:dyDescent="0.25">
      <c r="A5" s="7" t="s">
        <v>104</v>
      </c>
      <c r="B5" s="7"/>
      <c r="C5" s="8" t="s">
        <v>94</v>
      </c>
      <c r="D5" s="8" t="s">
        <v>105</v>
      </c>
      <c r="E5" s="84" t="s">
        <v>95</v>
      </c>
      <c r="F5" s="84" t="s">
        <v>124</v>
      </c>
      <c r="G5" s="7" t="s">
        <v>106</v>
      </c>
      <c r="H5" s="7" t="s">
        <v>4</v>
      </c>
      <c r="I5" s="122"/>
      <c r="J5" s="11"/>
      <c r="K5" s="11"/>
      <c r="L5" s="11"/>
      <c r="O5" s="105">
        <v>0.45833333333333331</v>
      </c>
      <c r="P5" s="105"/>
      <c r="AA5" s="148">
        <f>General!H2</f>
        <v>0</v>
      </c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BA5" s="12" t="s">
        <v>0</v>
      </c>
      <c r="BB5" s="13"/>
      <c r="BC5" s="14" t="s">
        <v>94</v>
      </c>
      <c r="BD5" s="15" t="s">
        <v>95</v>
      </c>
      <c r="BE5" s="16" t="s">
        <v>124</v>
      </c>
      <c r="BF5" s="10" t="s">
        <v>125</v>
      </c>
    </row>
    <row r="6" spans="1:58" ht="16.5" x14ac:dyDescent="0.25">
      <c r="A6" s="85">
        <v>1</v>
      </c>
      <c r="B6" s="86">
        <f>IF(General!C$11=1,'Class 3'!D6,'Class 3'!C6)</f>
        <v>0</v>
      </c>
      <c r="C6" s="87"/>
      <c r="D6" s="88">
        <f>IF([1]General!$C$10=1,'[1]Class 1'!A6,0)</f>
        <v>1</v>
      </c>
      <c r="E6" s="88">
        <f>IF(C6&lt;&gt;0,VLOOKUP(C6,General!$A$15:$C$114,2,FALSE),0)</f>
        <v>0</v>
      </c>
      <c r="F6" s="88">
        <f>IF(C6&lt;&gt;0,VLOOKUP(C6,General!$A$15:$C$114,3,FALSE),0)</f>
        <v>0</v>
      </c>
      <c r="G6" s="89"/>
      <c r="H6" s="90"/>
      <c r="I6" s="123">
        <v>1</v>
      </c>
      <c r="J6" s="18" t="s">
        <v>6</v>
      </c>
      <c r="K6" s="18" t="s">
        <v>7</v>
      </c>
      <c r="L6" s="8" t="s">
        <v>1</v>
      </c>
      <c r="M6" s="9" t="s">
        <v>2</v>
      </c>
      <c r="N6" s="10" t="s">
        <v>3</v>
      </c>
      <c r="O6" s="7" t="s">
        <v>0</v>
      </c>
      <c r="P6" s="106"/>
      <c r="R6" s="11" t="s">
        <v>8</v>
      </c>
      <c r="S6" s="11"/>
      <c r="T6" s="11"/>
      <c r="U6" s="11"/>
      <c r="X6" s="6">
        <f>General!H3</f>
        <v>0</v>
      </c>
      <c r="Y6" s="105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BA6" s="19">
        <v>1</v>
      </c>
      <c r="BB6" s="20">
        <v>1</v>
      </c>
      <c r="BC6" s="21" t="e">
        <f>VLOOKUP($BB6,$AU$35:$AX$36,2,FALSE)</f>
        <v>#N/A</v>
      </c>
      <c r="BD6" s="21" t="e">
        <f>VLOOKUP($BB6,$AU$35:$AX$36,3,FALSE)</f>
        <v>#N/A</v>
      </c>
      <c r="BE6" s="22" t="e">
        <f>IF(BC6&gt;0,VLOOKUP(BC6,$B$6:$G$105,5,FALSE),0)</f>
        <v>#N/A</v>
      </c>
      <c r="BF6" s="140" t="e">
        <f>IF(BC6&gt;0,VLOOKUP(BC6,$B$6:$G$105,6,FALSE),0)</f>
        <v>#N/A</v>
      </c>
    </row>
    <row r="7" spans="1:58" ht="14.45" x14ac:dyDescent="0.35">
      <c r="A7" s="91">
        <v>2</v>
      </c>
      <c r="B7" s="92">
        <f>IF(General!C$11=1,'Class 3'!D7,'Class 3'!C7)</f>
        <v>0</v>
      </c>
      <c r="C7" s="93"/>
      <c r="D7" s="94">
        <f>IF([1]General!$C$10=1,'[1]Class 1'!A7,0)</f>
        <v>2</v>
      </c>
      <c r="E7" s="88">
        <f>IF(C7&lt;&gt;0,VLOOKUP(C7,General!$A$15:$C$114,2,FALSE),0)</f>
        <v>0</v>
      </c>
      <c r="F7" s="88">
        <f>IF(C7&lt;&gt;0,VLOOKUP(C7,General!$A$15:$C$114,3,FALSE),0)</f>
        <v>0</v>
      </c>
      <c r="G7" s="95"/>
      <c r="H7" s="96">
        <f t="shared" ref="H7:H19" si="0">IF(G7&gt;0,G7-G$6,0)</f>
        <v>0</v>
      </c>
      <c r="I7" s="124"/>
      <c r="J7" s="23">
        <v>1</v>
      </c>
      <c r="K7" s="24">
        <f>O7</f>
        <v>1</v>
      </c>
      <c r="L7" s="25">
        <f>VLOOKUP($J7,$A$6:$C$37,2,FALSE)</f>
        <v>0</v>
      </c>
      <c r="M7" s="26">
        <f>VLOOKUP($J7,$A$6:$E$37,5,FALSE)</f>
        <v>0</v>
      </c>
      <c r="N7" s="27"/>
      <c r="O7" s="28">
        <v>1</v>
      </c>
      <c r="P7" s="107"/>
      <c r="R7" s="17"/>
      <c r="S7" s="18" t="s">
        <v>6</v>
      </c>
      <c r="T7" s="18" t="s">
        <v>7</v>
      </c>
      <c r="U7" s="8" t="s">
        <v>94</v>
      </c>
      <c r="V7" s="9" t="s">
        <v>2</v>
      </c>
      <c r="W7" s="10" t="s">
        <v>3</v>
      </c>
      <c r="X7" s="7" t="s">
        <v>0</v>
      </c>
      <c r="Y7" s="106"/>
      <c r="BA7" s="19">
        <v>2</v>
      </c>
      <c r="BB7" s="20">
        <v>2</v>
      </c>
      <c r="BC7" s="21" t="e">
        <f>VLOOKUP($BB7,$AU$35:$AX$36,2,FALSE)</f>
        <v>#N/A</v>
      </c>
      <c r="BD7" s="21" t="e">
        <f>VLOOKUP($BB7,$AU$35:$AX$36,3,FALSE)</f>
        <v>#N/A</v>
      </c>
      <c r="BE7" s="22" t="e">
        <f t="shared" ref="BE7:BE21" si="1">IF(BC7&gt;0,VLOOKUP(BC7,$B$6:$G$105,5,FALSE),0)</f>
        <v>#N/A</v>
      </c>
      <c r="BF7" s="140" t="e">
        <f t="shared" ref="BF7:BF21" si="2">IF(BC7&gt;0,VLOOKUP(BC7,$B$6:$G$105,6,FALSE),0)</f>
        <v>#N/A</v>
      </c>
    </row>
    <row r="8" spans="1:58" x14ac:dyDescent="0.25">
      <c r="A8" s="91">
        <v>3</v>
      </c>
      <c r="B8" s="92">
        <f>IF(General!C$11=1,'Class 3'!D8,'Class 3'!C8)</f>
        <v>0</v>
      </c>
      <c r="C8" s="93"/>
      <c r="D8" s="94">
        <f>IF([1]General!$C$10=1,'[1]Class 1'!A8,0)</f>
        <v>3</v>
      </c>
      <c r="E8" s="88">
        <f>IF(C8&lt;&gt;0,VLOOKUP(C8,General!$A$15:$C$114,2,FALSE),0)</f>
        <v>0</v>
      </c>
      <c r="F8" s="88">
        <f>IF(C8&lt;&gt;0,VLOOKUP(C8,General!$A$15:$C$114,3,FALSE),0)</f>
        <v>0</v>
      </c>
      <c r="G8" s="95"/>
      <c r="H8" s="96">
        <f t="shared" si="0"/>
        <v>0</v>
      </c>
      <c r="I8" s="125"/>
      <c r="J8" s="29">
        <v>32</v>
      </c>
      <c r="K8" s="30">
        <f t="shared" ref="K8" si="3">O8</f>
        <v>2</v>
      </c>
      <c r="L8" s="31">
        <f>VLOOKUP($J8,$A$6:$C$37,2,FALSE)</f>
        <v>0</v>
      </c>
      <c r="M8" s="32">
        <f>VLOOKUP($J8,$A$6:$E$37,5,FALSE)</f>
        <v>0</v>
      </c>
      <c r="N8" s="33"/>
      <c r="O8" s="34">
        <v>2</v>
      </c>
      <c r="P8" s="107"/>
      <c r="R8" s="143" t="s">
        <v>9</v>
      </c>
      <c r="S8" s="24">
        <v>1</v>
      </c>
      <c r="T8" s="24">
        <f>X8</f>
        <v>0</v>
      </c>
      <c r="U8" s="25">
        <f>VLOOKUP($S8,K$106:M$107,2,FALSE)</f>
        <v>0</v>
      </c>
      <c r="V8" s="26">
        <f>VLOOKUP($U8,B$6:E$37,4,FALSE)</f>
        <v>0</v>
      </c>
      <c r="W8" s="27"/>
      <c r="X8" s="138"/>
      <c r="Y8" s="107"/>
      <c r="BA8" s="19">
        <v>3</v>
      </c>
      <c r="BB8" s="20">
        <v>1</v>
      </c>
      <c r="BC8" s="21" t="e">
        <f>VLOOKUP($BB8,$AU$24:$AX$25,2,FALSE)</f>
        <v>#N/A</v>
      </c>
      <c r="BD8" s="21" t="e">
        <f>VLOOKUP($BB8,$AU$24:$AX$25,3,FALSE)</f>
        <v>#N/A</v>
      </c>
      <c r="BE8" s="22" t="e">
        <f t="shared" si="1"/>
        <v>#N/A</v>
      </c>
      <c r="BF8" s="140" t="e">
        <f t="shared" si="2"/>
        <v>#N/A</v>
      </c>
    </row>
    <row r="9" spans="1:58" x14ac:dyDescent="0.25">
      <c r="A9" s="91">
        <v>4</v>
      </c>
      <c r="B9" s="92">
        <f>IF(General!C$11=1,'Class 3'!D9,'Class 3'!C9)</f>
        <v>0</v>
      </c>
      <c r="C9" s="93"/>
      <c r="D9" s="94">
        <f>IF([1]General!$C$10=1,'[1]Class 1'!A9,0)</f>
        <v>4</v>
      </c>
      <c r="E9" s="88">
        <f>IF(C9&lt;&gt;0,VLOOKUP(C9,General!$A$15:$C$114,2,FALSE),0)</f>
        <v>0</v>
      </c>
      <c r="F9" s="88">
        <f>IF(C9&lt;&gt;0,VLOOKUP(C9,General!$A$15:$C$114,3,FALSE),0)</f>
        <v>0</v>
      </c>
      <c r="G9" s="95"/>
      <c r="H9" s="96">
        <f t="shared" si="0"/>
        <v>0</v>
      </c>
      <c r="I9" s="126"/>
      <c r="O9" s="6">
        <f>O5+$O$72</f>
        <v>0.45833333333333331</v>
      </c>
      <c r="P9" s="105"/>
      <c r="R9" s="144"/>
      <c r="S9" s="30">
        <v>2</v>
      </c>
      <c r="T9" s="30">
        <f t="shared" ref="T9" si="4">X9</f>
        <v>0</v>
      </c>
      <c r="U9" s="31" t="e">
        <f>VLOOKUP($S9,K$106:M$107,2,FALSE)</f>
        <v>#N/A</v>
      </c>
      <c r="V9" s="113" t="e">
        <f>VLOOKUP($U9,B$6:E$37,4,FALSE)</f>
        <v>#N/A</v>
      </c>
      <c r="W9" s="33"/>
      <c r="X9" s="139"/>
      <c r="Y9" s="107"/>
      <c r="BA9" s="19">
        <v>4</v>
      </c>
      <c r="BB9" s="20">
        <v>2</v>
      </c>
      <c r="BC9" s="21" t="e">
        <f>VLOOKUP($BB9,$AU$24:$AX$25,2,FALSE)</f>
        <v>#N/A</v>
      </c>
      <c r="BD9" s="21" t="e">
        <f>VLOOKUP($BB9,$AU$24:$AX$25,3,FALSE)</f>
        <v>#N/A</v>
      </c>
      <c r="BE9" s="22" t="e">
        <f t="shared" si="1"/>
        <v>#N/A</v>
      </c>
      <c r="BF9" s="140" t="e">
        <f t="shared" si="2"/>
        <v>#N/A</v>
      </c>
    </row>
    <row r="10" spans="1:58" ht="14.45" customHeight="1" x14ac:dyDescent="0.35">
      <c r="A10" s="91">
        <v>5</v>
      </c>
      <c r="B10" s="92">
        <f>IF(General!C$11=1,'Class 3'!D10,'Class 3'!C10)</f>
        <v>0</v>
      </c>
      <c r="C10" s="93"/>
      <c r="D10" s="94">
        <f>IF([1]General!$C$10=1,'[1]Class 1'!A10,0)</f>
        <v>5</v>
      </c>
      <c r="E10" s="88">
        <f>IF(C10&lt;&gt;0,VLOOKUP(C10,General!$A$15:$C$114,2,FALSE),0)</f>
        <v>0</v>
      </c>
      <c r="F10" s="88">
        <f>IF(C10&lt;&gt;0,VLOOKUP(C10,General!$A$15:$C$114,3,FALSE),0)</f>
        <v>0</v>
      </c>
      <c r="G10" s="95"/>
      <c r="H10" s="96">
        <f t="shared" si="0"/>
        <v>0</v>
      </c>
      <c r="I10" s="127">
        <v>2</v>
      </c>
      <c r="J10" s="18" t="s">
        <v>6</v>
      </c>
      <c r="K10" s="18" t="s">
        <v>7</v>
      </c>
      <c r="L10" s="8" t="s">
        <v>1</v>
      </c>
      <c r="M10" s="9" t="s">
        <v>2</v>
      </c>
      <c r="N10" s="10" t="s">
        <v>3</v>
      </c>
      <c r="O10" s="7" t="s">
        <v>0</v>
      </c>
      <c r="P10" s="106"/>
      <c r="AA10" s="11" t="s">
        <v>10</v>
      </c>
      <c r="AB10" s="11"/>
      <c r="AC10" s="11"/>
      <c r="AD10" s="11"/>
      <c r="AG10" s="6">
        <f>+General!H11</f>
        <v>0</v>
      </c>
      <c r="AH10" s="105"/>
      <c r="BA10" s="19">
        <v>5</v>
      </c>
      <c r="BB10" s="20">
        <v>1</v>
      </c>
      <c r="BC10" s="21" t="e">
        <f>VLOOKUP($BB10,$AA$122:$AD$125,3,FALSE)</f>
        <v>#N/A</v>
      </c>
      <c r="BD10" s="21" t="e">
        <f>VLOOKUP($BB10,$AA$122:$AD$125,4,FALSE)</f>
        <v>#N/A</v>
      </c>
      <c r="BE10" s="22" t="e">
        <f t="shared" si="1"/>
        <v>#N/A</v>
      </c>
      <c r="BF10" s="140" t="e">
        <f t="shared" si="2"/>
        <v>#N/A</v>
      </c>
    </row>
    <row r="11" spans="1:58" ht="14.45" x14ac:dyDescent="0.35">
      <c r="A11" s="91">
        <v>6</v>
      </c>
      <c r="B11" s="92">
        <f>IF(General!C$11=1,'Class 3'!D11,'Class 3'!C11)</f>
        <v>0</v>
      </c>
      <c r="C11" s="93"/>
      <c r="D11" s="94">
        <f>IF([1]General!$C$10=1,'[1]Class 1'!A11,0)</f>
        <v>6</v>
      </c>
      <c r="E11" s="88">
        <f>IF(C11&lt;&gt;0,VLOOKUP(C11,General!$A$15:$C$114,2,FALSE),0)</f>
        <v>0</v>
      </c>
      <c r="F11" s="88">
        <f>IF(C11&lt;&gt;0,VLOOKUP(C11,General!$A$15:$C$114,3,FALSE),0)</f>
        <v>0</v>
      </c>
      <c r="G11" s="95"/>
      <c r="H11" s="96">
        <f t="shared" si="0"/>
        <v>0</v>
      </c>
      <c r="I11" s="124"/>
      <c r="J11" s="23">
        <v>16</v>
      </c>
      <c r="K11" s="24">
        <f>O11</f>
        <v>1</v>
      </c>
      <c r="L11" s="25">
        <f t="shared" ref="L11:L12" si="5">VLOOKUP($J11,$A$6:$C$37,2,FALSE)</f>
        <v>0</v>
      </c>
      <c r="M11" s="26">
        <f t="shared" ref="M11:M12" si="6">VLOOKUP($J11,$A$6:$E$37,5,FALSE)</f>
        <v>0</v>
      </c>
      <c r="N11" s="27"/>
      <c r="O11" s="28">
        <v>1</v>
      </c>
      <c r="P11" s="107"/>
      <c r="AA11" s="17"/>
      <c r="AB11" s="18" t="s">
        <v>6</v>
      </c>
      <c r="AC11" s="18" t="s">
        <v>7</v>
      </c>
      <c r="AD11" s="8" t="s">
        <v>94</v>
      </c>
      <c r="AE11" s="35" t="s">
        <v>2</v>
      </c>
      <c r="AF11" s="10" t="s">
        <v>3</v>
      </c>
      <c r="AG11" s="7" t="s">
        <v>0</v>
      </c>
      <c r="AH11" s="106"/>
      <c r="BA11" s="19">
        <v>6</v>
      </c>
      <c r="BB11" s="20">
        <v>2</v>
      </c>
      <c r="BC11" s="21" t="e">
        <f>VLOOKUP($BB11,$AA$122:$AD$125,3,FALSE)</f>
        <v>#N/A</v>
      </c>
      <c r="BD11" s="21" t="e">
        <f>VLOOKUP($BB11,$AA$122:$AD$125,4,FALSE)</f>
        <v>#N/A</v>
      </c>
      <c r="BE11" s="22" t="e">
        <f t="shared" si="1"/>
        <v>#N/A</v>
      </c>
      <c r="BF11" s="140" t="e">
        <f t="shared" si="2"/>
        <v>#N/A</v>
      </c>
    </row>
    <row r="12" spans="1:58" x14ac:dyDescent="0.25">
      <c r="A12" s="91">
        <v>7</v>
      </c>
      <c r="B12" s="92">
        <f>IF(General!C$11=1,'Class 3'!D12,'Class 3'!C12)</f>
        <v>0</v>
      </c>
      <c r="C12" s="93"/>
      <c r="D12" s="94">
        <f>IF([1]General!$C$10=1,'[1]Class 1'!A12,0)</f>
        <v>7</v>
      </c>
      <c r="E12" s="88">
        <f>IF(C12&lt;&gt;0,VLOOKUP(C12,General!$A$15:$C$114,2,FALSE),0)</f>
        <v>0</v>
      </c>
      <c r="F12" s="88">
        <f>IF(C12&lt;&gt;0,VLOOKUP(C12,General!$A$15:$C$114,3,FALSE),0)</f>
        <v>0</v>
      </c>
      <c r="G12" s="95"/>
      <c r="H12" s="96">
        <f t="shared" si="0"/>
        <v>0</v>
      </c>
      <c r="I12" s="125"/>
      <c r="J12" s="29">
        <v>17</v>
      </c>
      <c r="K12" s="30">
        <f t="shared" ref="K12" si="7">O12</f>
        <v>2</v>
      </c>
      <c r="L12" s="31">
        <f t="shared" si="5"/>
        <v>0</v>
      </c>
      <c r="M12" s="32">
        <f t="shared" si="6"/>
        <v>0</v>
      </c>
      <c r="N12" s="33"/>
      <c r="O12" s="34">
        <v>2</v>
      </c>
      <c r="P12" s="107"/>
      <c r="X12" s="6">
        <f>General!H4</f>
        <v>0</v>
      </c>
      <c r="Y12" s="105"/>
      <c r="AA12" s="143" t="s">
        <v>11</v>
      </c>
      <c r="AB12" s="24">
        <v>1</v>
      </c>
      <c r="AC12" s="24">
        <f>AG12</f>
        <v>0</v>
      </c>
      <c r="AD12" s="25">
        <f>IF(X15&lt;&gt;0,VLOOKUP($AB12,T$106:V$107,2,FALSE),0)</f>
        <v>0</v>
      </c>
      <c r="AE12" s="26">
        <f>VLOOKUP($AD12,$B$6:$G$105,4,FALSE)</f>
        <v>0</v>
      </c>
      <c r="AF12" s="27"/>
      <c r="AG12" s="138"/>
      <c r="AH12" s="107"/>
      <c r="BA12" s="19">
        <v>7</v>
      </c>
      <c r="BB12" s="20">
        <v>3</v>
      </c>
      <c r="BC12" s="21" t="e">
        <f>VLOOKUP($BB12,$AA$122:$AD$125,3,FALSE)</f>
        <v>#N/A</v>
      </c>
      <c r="BD12" s="21" t="e">
        <f>VLOOKUP($BB12,$AA$122:$AD$125,4,FALSE)</f>
        <v>#N/A</v>
      </c>
      <c r="BE12" s="22" t="e">
        <f t="shared" si="1"/>
        <v>#N/A</v>
      </c>
      <c r="BF12" s="140" t="e">
        <f t="shared" si="2"/>
        <v>#N/A</v>
      </c>
    </row>
    <row r="13" spans="1:58" x14ac:dyDescent="0.25">
      <c r="A13" s="91">
        <v>8</v>
      </c>
      <c r="B13" s="92">
        <f>IF(General!C$11=1,'Class 3'!D13,'Class 3'!C13)</f>
        <v>0</v>
      </c>
      <c r="C13" s="93"/>
      <c r="D13" s="94">
        <f>IF([1]General!$C$10=1,'[1]Class 1'!A13,0)</f>
        <v>8</v>
      </c>
      <c r="E13" s="88">
        <f>IF(C13&lt;&gt;0,VLOOKUP(C13,General!$A$15:$C$114,2,FALSE),0)</f>
        <v>0</v>
      </c>
      <c r="F13" s="88">
        <f>IF(C13&lt;&gt;0,VLOOKUP(C13,General!$A$15:$C$114,3,FALSE),0)</f>
        <v>0</v>
      </c>
      <c r="G13" s="95"/>
      <c r="H13" s="96">
        <f t="shared" si="0"/>
        <v>0</v>
      </c>
      <c r="I13" s="126"/>
      <c r="O13" s="6">
        <f>O9+$O$72</f>
        <v>0.45833333333333331</v>
      </c>
      <c r="P13" s="105"/>
      <c r="R13" s="17"/>
      <c r="S13" s="18" t="s">
        <v>6</v>
      </c>
      <c r="T13" s="18" t="s">
        <v>7</v>
      </c>
      <c r="U13" s="8" t="s">
        <v>94</v>
      </c>
      <c r="V13" s="9" t="s">
        <v>2</v>
      </c>
      <c r="W13" s="10" t="s">
        <v>3</v>
      </c>
      <c r="X13" s="7" t="s">
        <v>0</v>
      </c>
      <c r="Y13" s="106"/>
      <c r="AA13" s="144"/>
      <c r="AB13" s="30">
        <v>2</v>
      </c>
      <c r="AC13" s="30">
        <f t="shared" ref="AC13" si="8">AG13</f>
        <v>0</v>
      </c>
      <c r="AD13" s="31">
        <f>IF(X15&lt;&gt;0,VLOOKUP($AB13,T$106:V$107,2,FALSE),0)</f>
        <v>0</v>
      </c>
      <c r="AE13" s="113">
        <f>VLOOKUP($AD13,$B$6:$G$105,4,FALSE)</f>
        <v>0</v>
      </c>
      <c r="AF13" s="33"/>
      <c r="AG13" s="139"/>
      <c r="AH13" s="107"/>
      <c r="BA13" s="19">
        <v>8</v>
      </c>
      <c r="BB13" s="20">
        <v>4</v>
      </c>
      <c r="BC13" s="21" t="e">
        <f>VLOOKUP($BB13,$AA$122:$AD$125,3,FALSE)</f>
        <v>#N/A</v>
      </c>
      <c r="BD13" s="21" t="e">
        <f>VLOOKUP($BB13,$AA$122:$AD$125,4,FALSE)</f>
        <v>#N/A</v>
      </c>
      <c r="BE13" s="22" t="e">
        <f t="shared" si="1"/>
        <v>#N/A</v>
      </c>
      <c r="BF13" s="140" t="e">
        <f t="shared" si="2"/>
        <v>#N/A</v>
      </c>
    </row>
    <row r="14" spans="1:58" ht="14.45" customHeight="1" x14ac:dyDescent="0.25">
      <c r="A14" s="91">
        <v>9</v>
      </c>
      <c r="B14" s="92">
        <f>IF(General!C$11=1,'Class 3'!D14,'Class 3'!C14)</f>
        <v>0</v>
      </c>
      <c r="C14" s="93"/>
      <c r="D14" s="94">
        <f>IF([1]General!$C$10=1,'[1]Class 1'!A14,0)</f>
        <v>9</v>
      </c>
      <c r="E14" s="88">
        <f>IF(C14&lt;&gt;0,VLOOKUP(C14,General!$A$15:$C$114,2,FALSE),0)</f>
        <v>0</v>
      </c>
      <c r="F14" s="88">
        <f>IF(C14&lt;&gt;0,VLOOKUP(C14,General!$A$15:$C$114,3,FALSE),0)</f>
        <v>0</v>
      </c>
      <c r="G14" s="95"/>
      <c r="H14" s="96">
        <f t="shared" si="0"/>
        <v>0</v>
      </c>
      <c r="I14" s="127">
        <v>3</v>
      </c>
      <c r="J14" s="18" t="s">
        <v>6</v>
      </c>
      <c r="K14" s="18" t="s">
        <v>7</v>
      </c>
      <c r="L14" s="8" t="s">
        <v>1</v>
      </c>
      <c r="M14" s="9" t="s">
        <v>2</v>
      </c>
      <c r="N14" s="10" t="s">
        <v>3</v>
      </c>
      <c r="O14" s="7" t="s">
        <v>0</v>
      </c>
      <c r="P14" s="106"/>
      <c r="R14" s="143" t="s">
        <v>12</v>
      </c>
      <c r="S14" s="24">
        <v>1</v>
      </c>
      <c r="T14" s="24">
        <f>X14</f>
        <v>0</v>
      </c>
      <c r="U14" s="25">
        <f>VLOOKUP($S14,K$108:M$109,2,FALSE)</f>
        <v>0</v>
      </c>
      <c r="V14" s="26">
        <f t="shared" ref="V14:V15" si="9">VLOOKUP($U14,B$6:E$37,4,FALSE)</f>
        <v>0</v>
      </c>
      <c r="W14" s="27"/>
      <c r="X14" s="138"/>
      <c r="Y14" s="107"/>
      <c r="BA14" s="19">
        <v>9</v>
      </c>
      <c r="BB14" s="20">
        <v>1</v>
      </c>
      <c r="BC14" s="21" t="e">
        <f t="shared" ref="BC14:BC21" si="10">VLOOKUP($BB14,$R$122:$U$129,3,FALSE)</f>
        <v>#N/A</v>
      </c>
      <c r="BD14" s="21" t="e">
        <f t="shared" ref="BD14:BD21" si="11">VLOOKUP($BB14,$R$122:$U$129,4,FALSE)</f>
        <v>#N/A</v>
      </c>
      <c r="BE14" s="22" t="e">
        <f t="shared" si="1"/>
        <v>#N/A</v>
      </c>
      <c r="BF14" s="140" t="e">
        <f t="shared" si="2"/>
        <v>#N/A</v>
      </c>
    </row>
    <row r="15" spans="1:58" x14ac:dyDescent="0.25">
      <c r="A15" s="91">
        <v>10</v>
      </c>
      <c r="B15" s="92">
        <f>IF(General!C$11=1,'Class 3'!D15,'Class 3'!C15)</f>
        <v>0</v>
      </c>
      <c r="C15" s="93"/>
      <c r="D15" s="94">
        <f>IF([1]General!$C$10=1,'[1]Class 1'!A15,0)</f>
        <v>10</v>
      </c>
      <c r="E15" s="88">
        <f>IF(C15&lt;&gt;0,VLOOKUP(C15,General!$A$15:$C$114,2,FALSE),0)</f>
        <v>0</v>
      </c>
      <c r="F15" s="88">
        <f>IF(C15&lt;&gt;0,VLOOKUP(C15,General!$A$15:$C$114,3,FALSE),0)</f>
        <v>0</v>
      </c>
      <c r="G15" s="95"/>
      <c r="H15" s="96">
        <f t="shared" si="0"/>
        <v>0</v>
      </c>
      <c r="I15" s="124"/>
      <c r="J15" s="23">
        <v>9</v>
      </c>
      <c r="K15" s="24">
        <f>O15</f>
        <v>1</v>
      </c>
      <c r="L15" s="25">
        <f t="shared" ref="L15:L16" si="12">VLOOKUP($J15,$A$6:$C$37,2,FALSE)</f>
        <v>0</v>
      </c>
      <c r="M15" s="26">
        <f t="shared" ref="M15:M16" si="13">VLOOKUP($J15,$A$6:$E$37,5,FALSE)</f>
        <v>0</v>
      </c>
      <c r="N15" s="27"/>
      <c r="O15" s="28">
        <v>1</v>
      </c>
      <c r="P15" s="107"/>
      <c r="R15" s="144"/>
      <c r="S15" s="30">
        <v>2</v>
      </c>
      <c r="T15" s="30">
        <f t="shared" ref="T15" si="14">X15</f>
        <v>0</v>
      </c>
      <c r="U15" s="31" t="e">
        <f>VLOOKUP($S15,K$108:M$109,2,FALSE)</f>
        <v>#N/A</v>
      </c>
      <c r="V15" s="113" t="e">
        <f t="shared" si="9"/>
        <v>#N/A</v>
      </c>
      <c r="W15" s="33"/>
      <c r="X15" s="139"/>
      <c r="Y15" s="107"/>
      <c r="BA15" s="19">
        <v>10</v>
      </c>
      <c r="BB15" s="20">
        <v>2</v>
      </c>
      <c r="BC15" s="21" t="e">
        <f t="shared" si="10"/>
        <v>#N/A</v>
      </c>
      <c r="BD15" s="21" t="e">
        <f t="shared" si="11"/>
        <v>#N/A</v>
      </c>
      <c r="BE15" s="22" t="e">
        <f t="shared" si="1"/>
        <v>#N/A</v>
      </c>
      <c r="BF15" s="140" t="e">
        <f t="shared" si="2"/>
        <v>#N/A</v>
      </c>
    </row>
    <row r="16" spans="1:58" ht="14.45" x14ac:dyDescent="0.35">
      <c r="A16" s="91">
        <v>11</v>
      </c>
      <c r="B16" s="92">
        <f>IF(General!C$11=1,'Class 3'!D16,'Class 3'!C16)</f>
        <v>0</v>
      </c>
      <c r="C16" s="93"/>
      <c r="D16" s="94">
        <f>IF([1]General!$C$10=1,'[1]Class 1'!A16,0)</f>
        <v>11</v>
      </c>
      <c r="E16" s="88">
        <f>IF(C16&lt;&gt;0,VLOOKUP(C16,General!$A$15:$C$114,2,FALSE),0)</f>
        <v>0</v>
      </c>
      <c r="F16" s="88">
        <f>IF(C16&lt;&gt;0,VLOOKUP(C16,General!$A$15:$C$114,3,FALSE),0)</f>
        <v>0</v>
      </c>
      <c r="G16" s="95"/>
      <c r="H16" s="96">
        <f t="shared" si="0"/>
        <v>0</v>
      </c>
      <c r="I16" s="125"/>
      <c r="J16" s="29">
        <v>24</v>
      </c>
      <c r="K16" s="30">
        <f t="shared" ref="K16" si="15">O16</f>
        <v>2</v>
      </c>
      <c r="L16" s="31">
        <f t="shared" si="12"/>
        <v>0</v>
      </c>
      <c r="M16" s="32">
        <f t="shared" si="13"/>
        <v>0</v>
      </c>
      <c r="N16" s="33"/>
      <c r="O16" s="34">
        <v>2</v>
      </c>
      <c r="P16" s="107"/>
      <c r="AJ16" s="11" t="s">
        <v>13</v>
      </c>
      <c r="AK16" s="11"/>
      <c r="AL16" s="11"/>
      <c r="AM16" s="11"/>
      <c r="AP16" s="6">
        <f>+General!H15</f>
        <v>0</v>
      </c>
      <c r="AQ16" s="105"/>
      <c r="BA16" s="19">
        <v>11</v>
      </c>
      <c r="BB16" s="20">
        <v>3</v>
      </c>
      <c r="BC16" s="21" t="e">
        <f t="shared" si="10"/>
        <v>#N/A</v>
      </c>
      <c r="BD16" s="21" t="e">
        <f t="shared" si="11"/>
        <v>#N/A</v>
      </c>
      <c r="BE16" s="22" t="e">
        <f t="shared" si="1"/>
        <v>#N/A</v>
      </c>
      <c r="BF16" s="140" t="e">
        <f t="shared" si="2"/>
        <v>#N/A</v>
      </c>
    </row>
    <row r="17" spans="1:58" ht="14.45" x14ac:dyDescent="0.35">
      <c r="A17" s="91">
        <v>12</v>
      </c>
      <c r="B17" s="92">
        <f>IF(General!C$11=1,'Class 3'!D17,'Class 3'!C17)</f>
        <v>0</v>
      </c>
      <c r="C17" s="93"/>
      <c r="D17" s="94">
        <f>IF([1]General!$C$10=1,'[1]Class 1'!A17,0)</f>
        <v>12</v>
      </c>
      <c r="E17" s="88">
        <f>IF(C17&lt;&gt;0,VLOOKUP(C17,General!$A$15:$C$114,2,FALSE),0)</f>
        <v>0</v>
      </c>
      <c r="F17" s="88">
        <f>IF(C17&lt;&gt;0,VLOOKUP(C17,General!$A$15:$C$114,3,FALSE),0)</f>
        <v>0</v>
      </c>
      <c r="G17" s="95"/>
      <c r="H17" s="96">
        <f t="shared" si="0"/>
        <v>0</v>
      </c>
      <c r="I17" s="126"/>
      <c r="O17" s="6">
        <f>O13+$O$72</f>
        <v>0.45833333333333331</v>
      </c>
      <c r="P17" s="105"/>
      <c r="AJ17" s="17"/>
      <c r="AK17" s="18" t="s">
        <v>6</v>
      </c>
      <c r="AL17" s="18" t="s">
        <v>7</v>
      </c>
      <c r="AM17" s="8" t="s">
        <v>94</v>
      </c>
      <c r="AN17" s="35" t="s">
        <v>2</v>
      </c>
      <c r="AO17" s="10" t="s">
        <v>3</v>
      </c>
      <c r="AP17" s="7" t="s">
        <v>0</v>
      </c>
      <c r="AQ17" s="106"/>
      <c r="BA17" s="19">
        <v>12</v>
      </c>
      <c r="BB17" s="20">
        <v>4</v>
      </c>
      <c r="BC17" s="21" t="e">
        <f t="shared" si="10"/>
        <v>#N/A</v>
      </c>
      <c r="BD17" s="21" t="e">
        <f t="shared" si="11"/>
        <v>#N/A</v>
      </c>
      <c r="BE17" s="22" t="e">
        <f t="shared" si="1"/>
        <v>#N/A</v>
      </c>
      <c r="BF17" s="140" t="e">
        <f t="shared" si="2"/>
        <v>#N/A</v>
      </c>
    </row>
    <row r="18" spans="1:58" ht="14.45" customHeight="1" x14ac:dyDescent="0.25">
      <c r="A18" s="91">
        <v>13</v>
      </c>
      <c r="B18" s="92">
        <f>IF(General!C$11=1,'Class 3'!D18,'Class 3'!C18)</f>
        <v>0</v>
      </c>
      <c r="C18" s="93"/>
      <c r="D18" s="94">
        <f>IF([1]General!$C$10=1,'[1]Class 1'!A18,0)</f>
        <v>13</v>
      </c>
      <c r="E18" s="88">
        <f>IF(C18&lt;&gt;0,VLOOKUP(C18,General!$A$15:$C$114,2,FALSE),0)</f>
        <v>0</v>
      </c>
      <c r="F18" s="88">
        <f>IF(C18&lt;&gt;0,VLOOKUP(C18,General!$A$15:$C$114,3,FALSE),0)</f>
        <v>0</v>
      </c>
      <c r="G18" s="95"/>
      <c r="H18" s="96">
        <f t="shared" si="0"/>
        <v>0</v>
      </c>
      <c r="I18" s="127">
        <v>4</v>
      </c>
      <c r="J18" s="18" t="s">
        <v>6</v>
      </c>
      <c r="K18" s="18" t="s">
        <v>7</v>
      </c>
      <c r="L18" s="8" t="s">
        <v>1</v>
      </c>
      <c r="M18" s="9" t="s">
        <v>2</v>
      </c>
      <c r="N18" s="10" t="s">
        <v>3</v>
      </c>
      <c r="O18" s="7" t="s">
        <v>0</v>
      </c>
      <c r="P18" s="106"/>
      <c r="X18" s="6">
        <f>General!H5</f>
        <v>0</v>
      </c>
      <c r="Y18" s="105"/>
      <c r="AJ18" s="143" t="s">
        <v>14</v>
      </c>
      <c r="AK18" s="24">
        <v>1</v>
      </c>
      <c r="AL18" s="24">
        <f>AP18</f>
        <v>0</v>
      </c>
      <c r="AM18" s="25">
        <f>IF(AG25&lt;&gt;0,VLOOKUP($AK18,$AC106:$AE107,2,FALSE),0)</f>
        <v>0</v>
      </c>
      <c r="AN18" s="26">
        <f>IF(AM18&lt;&gt;0,VLOOKUP($AM18,$B$6:$E$21,4,FALSE),0)</f>
        <v>0</v>
      </c>
      <c r="AO18" s="27"/>
      <c r="AP18" s="138"/>
      <c r="AQ18" s="107"/>
      <c r="BA18" s="19">
        <v>13</v>
      </c>
      <c r="BB18" s="20">
        <v>5</v>
      </c>
      <c r="BC18" s="21" t="e">
        <f t="shared" si="10"/>
        <v>#N/A</v>
      </c>
      <c r="BD18" s="21" t="e">
        <f t="shared" si="11"/>
        <v>#N/A</v>
      </c>
      <c r="BE18" s="22" t="e">
        <f t="shared" si="1"/>
        <v>#N/A</v>
      </c>
      <c r="BF18" s="140" t="e">
        <f t="shared" si="2"/>
        <v>#N/A</v>
      </c>
    </row>
    <row r="19" spans="1:58" x14ac:dyDescent="0.25">
      <c r="A19" s="91">
        <v>14</v>
      </c>
      <c r="B19" s="92">
        <f>IF(General!C$11=1,'Class 3'!D19,'Class 3'!C19)</f>
        <v>0</v>
      </c>
      <c r="C19" s="93"/>
      <c r="D19" s="94">
        <f>IF([1]General!$C$10=1,'[1]Class 1'!A19,0)</f>
        <v>14</v>
      </c>
      <c r="E19" s="88">
        <f>IF(C19&lt;&gt;0,VLOOKUP(C19,General!$A$15:$C$114,2,FALSE),0)</f>
        <v>0</v>
      </c>
      <c r="F19" s="88">
        <f>IF(C19&lt;&gt;0,VLOOKUP(C19,General!$A$15:$C$114,3,FALSE),0)</f>
        <v>0</v>
      </c>
      <c r="G19" s="95"/>
      <c r="H19" s="96">
        <f t="shared" si="0"/>
        <v>0</v>
      </c>
      <c r="I19" s="124"/>
      <c r="J19" s="23">
        <v>8</v>
      </c>
      <c r="K19" s="24">
        <f>O19</f>
        <v>1</v>
      </c>
      <c r="L19" s="25">
        <f t="shared" ref="L19:L20" si="16">VLOOKUP($J19,$A$6:$C$37,2,FALSE)</f>
        <v>0</v>
      </c>
      <c r="M19" s="26">
        <f t="shared" ref="M19:M20" si="17">VLOOKUP($J19,$A$6:$E$37,5,FALSE)</f>
        <v>0</v>
      </c>
      <c r="N19" s="27"/>
      <c r="O19" s="28">
        <v>1</v>
      </c>
      <c r="P19" s="107"/>
      <c r="R19" s="17"/>
      <c r="S19" s="18" t="s">
        <v>6</v>
      </c>
      <c r="T19" s="18" t="s">
        <v>7</v>
      </c>
      <c r="U19" s="8" t="s">
        <v>94</v>
      </c>
      <c r="V19" s="9" t="s">
        <v>2</v>
      </c>
      <c r="W19" s="10" t="s">
        <v>3</v>
      </c>
      <c r="X19" s="7" t="s">
        <v>0</v>
      </c>
      <c r="Y19" s="106"/>
      <c r="AJ19" s="144"/>
      <c r="AK19" s="30">
        <v>2</v>
      </c>
      <c r="AL19" s="30">
        <f t="shared" ref="AL19" si="18">AP19</f>
        <v>0</v>
      </c>
      <c r="AM19" s="31">
        <f>IF(AG25&lt;&gt;0,VLOOKUP($AK19,$AC106:$AE107,2,FALSE),0)</f>
        <v>0</v>
      </c>
      <c r="AN19" s="113">
        <f>IF(AM19&lt;&gt;0,VLOOKUP($AM19,$B7:$E22,4,FALSE),0)</f>
        <v>0</v>
      </c>
      <c r="AO19" s="33"/>
      <c r="AP19" s="139"/>
      <c r="AQ19" s="107"/>
      <c r="BA19" s="19">
        <v>14</v>
      </c>
      <c r="BB19" s="20">
        <v>6</v>
      </c>
      <c r="BC19" s="21" t="e">
        <f t="shared" si="10"/>
        <v>#N/A</v>
      </c>
      <c r="BD19" s="21" t="e">
        <f t="shared" si="11"/>
        <v>#N/A</v>
      </c>
      <c r="BE19" s="22" t="e">
        <f t="shared" si="1"/>
        <v>#N/A</v>
      </c>
      <c r="BF19" s="140" t="e">
        <f t="shared" si="2"/>
        <v>#N/A</v>
      </c>
    </row>
    <row r="20" spans="1:58" x14ac:dyDescent="0.25">
      <c r="A20" s="91">
        <v>15</v>
      </c>
      <c r="B20" s="92">
        <f>IF(General!C$11=1,'Class 3'!D20,'Class 3'!C20)</f>
        <v>0</v>
      </c>
      <c r="C20" s="93"/>
      <c r="D20" s="94">
        <f>IF([1]General!$C$10=1,'[1]Class 1'!A20,0)</f>
        <v>15</v>
      </c>
      <c r="E20" s="88">
        <f>IF(C20&lt;&gt;0,VLOOKUP(C20,General!$A$15:$C$114,2,FALSE),0)</f>
        <v>0</v>
      </c>
      <c r="F20" s="88">
        <f>IF(C20&lt;&gt;0,VLOOKUP(C20,General!$A$15:$C$114,3,FALSE),0)</f>
        <v>0</v>
      </c>
      <c r="G20" s="95"/>
      <c r="H20" s="96">
        <f>IF(G20&gt;0,G20-G$6,0)</f>
        <v>0</v>
      </c>
      <c r="I20" s="125"/>
      <c r="J20" s="29">
        <v>25</v>
      </c>
      <c r="K20" s="30">
        <f t="shared" ref="K20" si="19">O20</f>
        <v>2</v>
      </c>
      <c r="L20" s="31">
        <f t="shared" si="16"/>
        <v>0</v>
      </c>
      <c r="M20" s="32">
        <f t="shared" si="17"/>
        <v>0</v>
      </c>
      <c r="N20" s="33"/>
      <c r="O20" s="34">
        <v>2</v>
      </c>
      <c r="P20" s="107"/>
      <c r="R20" s="143" t="s">
        <v>15</v>
      </c>
      <c r="S20" s="24">
        <v>1</v>
      </c>
      <c r="T20" s="24">
        <f>X20</f>
        <v>0</v>
      </c>
      <c r="U20" s="25">
        <f>VLOOKUP($S20,K$110:M$111,2,FALSE)</f>
        <v>0</v>
      </c>
      <c r="V20" s="26">
        <f t="shared" ref="V20:V21" si="20">VLOOKUP($U20,B$6:E$37,4,FALSE)</f>
        <v>0</v>
      </c>
      <c r="W20" s="27"/>
      <c r="X20" s="138"/>
      <c r="Y20" s="107"/>
      <c r="BA20" s="19">
        <v>15</v>
      </c>
      <c r="BB20" s="20">
        <v>7</v>
      </c>
      <c r="BC20" s="21" t="e">
        <f t="shared" si="10"/>
        <v>#N/A</v>
      </c>
      <c r="BD20" s="21" t="e">
        <f t="shared" si="11"/>
        <v>#N/A</v>
      </c>
      <c r="BE20" s="22" t="e">
        <f t="shared" si="1"/>
        <v>#N/A</v>
      </c>
      <c r="BF20" s="140" t="e">
        <f t="shared" si="2"/>
        <v>#N/A</v>
      </c>
    </row>
    <row r="21" spans="1:58" x14ac:dyDescent="0.25">
      <c r="A21" s="91">
        <v>16</v>
      </c>
      <c r="B21" s="92">
        <f>IF(General!C$11=1,'Class 3'!D21,'Class 3'!C21)</f>
        <v>0</v>
      </c>
      <c r="C21" s="93"/>
      <c r="D21" s="94">
        <f>IF([1]General!$C$10=1,'[1]Class 1'!A21,0)</f>
        <v>16</v>
      </c>
      <c r="E21" s="88">
        <f>IF(C21&lt;&gt;0,VLOOKUP(C21,General!$A$15:$C$114,2,FALSE),0)</f>
        <v>0</v>
      </c>
      <c r="F21" s="88">
        <f>IF(C21&lt;&gt;0,VLOOKUP(C21,General!$A$15:$C$114,3,FALSE),0)</f>
        <v>0</v>
      </c>
      <c r="G21" s="95"/>
      <c r="H21" s="96">
        <f t="shared" ref="H21:H84" si="21">IF(G21&gt;0,G21-G$6,0)</f>
        <v>0</v>
      </c>
      <c r="I21" s="126"/>
      <c r="O21" s="6">
        <f>O17+$O$72</f>
        <v>0.45833333333333331</v>
      </c>
      <c r="P21" s="105"/>
      <c r="R21" s="144"/>
      <c r="S21" s="30">
        <v>2</v>
      </c>
      <c r="T21" s="30">
        <f t="shared" ref="T21" si="22">X21</f>
        <v>0</v>
      </c>
      <c r="U21" s="31" t="e">
        <f>VLOOKUP($S21,K$110:M$111,2,FALSE)</f>
        <v>#N/A</v>
      </c>
      <c r="V21" s="113" t="e">
        <f t="shared" si="20"/>
        <v>#N/A</v>
      </c>
      <c r="W21" s="33"/>
      <c r="X21" s="139"/>
      <c r="Y21" s="107"/>
      <c r="BA21" s="19">
        <v>16</v>
      </c>
      <c r="BB21" s="20">
        <v>8</v>
      </c>
      <c r="BC21" s="21" t="e">
        <f t="shared" si="10"/>
        <v>#N/A</v>
      </c>
      <c r="BD21" s="21" t="e">
        <f t="shared" si="11"/>
        <v>#N/A</v>
      </c>
      <c r="BE21" s="22" t="e">
        <f t="shared" si="1"/>
        <v>#N/A</v>
      </c>
      <c r="BF21" s="140" t="e">
        <f t="shared" si="2"/>
        <v>#N/A</v>
      </c>
    </row>
    <row r="22" spans="1:58" ht="15.95" x14ac:dyDescent="0.35">
      <c r="A22" s="91">
        <v>17</v>
      </c>
      <c r="B22" s="92">
        <f>C22</f>
        <v>0</v>
      </c>
      <c r="C22" s="93"/>
      <c r="D22" s="94"/>
      <c r="E22" s="88">
        <f>IF(C22&lt;&gt;0,VLOOKUP(C22,General!$A$15:$C$114,2,FALSE),0)</f>
        <v>0</v>
      </c>
      <c r="F22" s="88">
        <f>IF(C22&lt;&gt;0,VLOOKUP(C22,General!$A$15:$C$114,3,FALSE),0)</f>
        <v>0</v>
      </c>
      <c r="G22" s="95"/>
      <c r="H22" s="96">
        <f t="shared" si="21"/>
        <v>0</v>
      </c>
      <c r="I22" s="127">
        <v>5</v>
      </c>
      <c r="J22" s="18" t="s">
        <v>6</v>
      </c>
      <c r="K22" s="18" t="s">
        <v>7</v>
      </c>
      <c r="L22" s="8" t="s">
        <v>1</v>
      </c>
      <c r="M22" s="9" t="s">
        <v>2</v>
      </c>
      <c r="N22" s="10" t="s">
        <v>3</v>
      </c>
      <c r="O22" s="7" t="s">
        <v>0</v>
      </c>
      <c r="P22" s="106"/>
      <c r="AG22" s="6">
        <f>+General!H12</f>
        <v>0</v>
      </c>
      <c r="AH22" s="105"/>
      <c r="AV22" s="36" t="s">
        <v>16</v>
      </c>
      <c r="AY22" s="6">
        <f>+General!H17</f>
        <v>0</v>
      </c>
      <c r="BA22" s="19">
        <v>17</v>
      </c>
      <c r="BB22" s="20">
        <v>17</v>
      </c>
      <c r="BC22" s="21">
        <f t="shared" ref="BC22:BC85" si="23">VLOOKUP($BB22,$A$22:$E$122,2,FALSE)</f>
        <v>0</v>
      </c>
      <c r="BD22" s="21">
        <f>E22</f>
        <v>0</v>
      </c>
      <c r="BE22" s="102">
        <f>F22</f>
        <v>0</v>
      </c>
      <c r="BF22" s="140">
        <f>G22</f>
        <v>0</v>
      </c>
    </row>
    <row r="23" spans="1:58" ht="14.45" x14ac:dyDescent="0.35">
      <c r="A23" s="91">
        <v>18</v>
      </c>
      <c r="B23" s="92">
        <f t="shared" ref="B23:B86" si="24">C23</f>
        <v>0</v>
      </c>
      <c r="C23" s="93"/>
      <c r="D23" s="94"/>
      <c r="E23" s="88">
        <f>IF(C23&lt;&gt;0,VLOOKUP(C23,General!$A$15:$C$114,2,FALSE),0)</f>
        <v>0</v>
      </c>
      <c r="F23" s="88">
        <f>IF(C23&lt;&gt;0,VLOOKUP(C23,General!$A$15:$C$114,3,FALSE),0)</f>
        <v>0</v>
      </c>
      <c r="G23" s="95"/>
      <c r="H23" s="96">
        <f t="shared" si="21"/>
        <v>0</v>
      </c>
      <c r="I23" s="124"/>
      <c r="J23" s="23">
        <v>12</v>
      </c>
      <c r="K23" s="24">
        <f>O23</f>
        <v>1</v>
      </c>
      <c r="L23" s="25">
        <f t="shared" ref="L23:L24" si="25">VLOOKUP($J23,$A$6:$C$37,2,FALSE)</f>
        <v>0</v>
      </c>
      <c r="M23" s="26">
        <f t="shared" ref="M23:M24" si="26">VLOOKUP($J23,$A$6:$E$37,5,FALSE)</f>
        <v>0</v>
      </c>
      <c r="N23" s="27"/>
      <c r="O23" s="28">
        <v>1</v>
      </c>
      <c r="P23" s="107"/>
      <c r="AA23" s="17"/>
      <c r="AB23" s="18" t="s">
        <v>6</v>
      </c>
      <c r="AC23" s="18" t="s">
        <v>7</v>
      </c>
      <c r="AD23" s="8" t="s">
        <v>94</v>
      </c>
      <c r="AE23" s="35" t="s">
        <v>2</v>
      </c>
      <c r="AF23" s="10" t="s">
        <v>3</v>
      </c>
      <c r="AG23" s="7" t="s">
        <v>0</v>
      </c>
      <c r="AH23" s="106"/>
      <c r="AS23" s="37"/>
      <c r="AT23" s="18" t="s">
        <v>6</v>
      </c>
      <c r="AU23" s="18" t="s">
        <v>7</v>
      </c>
      <c r="AV23" s="8" t="s">
        <v>94</v>
      </c>
      <c r="AW23" s="35" t="s">
        <v>2</v>
      </c>
      <c r="AX23" s="38" t="s">
        <v>3</v>
      </c>
      <c r="AY23" s="39" t="s">
        <v>0</v>
      </c>
      <c r="BA23" s="19">
        <v>18</v>
      </c>
      <c r="BB23" s="20">
        <v>18</v>
      </c>
      <c r="BC23" s="21">
        <f t="shared" si="23"/>
        <v>0</v>
      </c>
      <c r="BD23" s="21">
        <f t="shared" ref="BD23:BF86" si="27">E23</f>
        <v>0</v>
      </c>
      <c r="BE23" s="102">
        <f t="shared" si="27"/>
        <v>0</v>
      </c>
      <c r="BF23" s="140">
        <f t="shared" si="27"/>
        <v>0</v>
      </c>
    </row>
    <row r="24" spans="1:58" x14ac:dyDescent="0.25">
      <c r="A24" s="91">
        <v>19</v>
      </c>
      <c r="B24" s="92">
        <f t="shared" si="24"/>
        <v>0</v>
      </c>
      <c r="C24" s="93"/>
      <c r="D24" s="94"/>
      <c r="E24" s="88">
        <f>IF(C24&lt;&gt;0,VLOOKUP(C24,General!$A$15:$C$114,2,FALSE),0)</f>
        <v>0</v>
      </c>
      <c r="F24" s="88">
        <f>IF(C24&lt;&gt;0,VLOOKUP(C24,General!$A$15:$C$114,3,FALSE),0)</f>
        <v>0</v>
      </c>
      <c r="G24" s="95"/>
      <c r="H24" s="96">
        <f t="shared" si="21"/>
        <v>0</v>
      </c>
      <c r="I24" s="125"/>
      <c r="J24" s="29">
        <v>21</v>
      </c>
      <c r="K24" s="30">
        <f t="shared" ref="K24" si="28">O24</f>
        <v>2</v>
      </c>
      <c r="L24" s="31">
        <f t="shared" si="25"/>
        <v>0</v>
      </c>
      <c r="M24" s="32">
        <f t="shared" si="26"/>
        <v>0</v>
      </c>
      <c r="N24" s="33"/>
      <c r="O24" s="34">
        <v>2</v>
      </c>
      <c r="P24" s="107"/>
      <c r="X24" s="6">
        <f>General!H6</f>
        <v>0</v>
      </c>
      <c r="Y24" s="105"/>
      <c r="AA24" s="143" t="s">
        <v>17</v>
      </c>
      <c r="AB24" s="24">
        <v>1</v>
      </c>
      <c r="AC24" s="24">
        <f>AG24</f>
        <v>0</v>
      </c>
      <c r="AD24" s="25">
        <f>IF(X27&lt;&gt;0,VLOOKUP($AB24,T$108:V$109,2,FALSE),0)</f>
        <v>0</v>
      </c>
      <c r="AE24" s="26">
        <f>VLOOKUP($AD24,$B$6:$G$105,4,FALSE)</f>
        <v>0</v>
      </c>
      <c r="AF24" s="27"/>
      <c r="AG24" s="138"/>
      <c r="AH24" s="107"/>
      <c r="AS24" s="111"/>
      <c r="AT24" s="40">
        <v>1</v>
      </c>
      <c r="AU24" s="118">
        <f>AY24</f>
        <v>0</v>
      </c>
      <c r="AV24" s="116">
        <f>IF(AP42&lt;&gt;0,VLOOKUP($AT24,$AL$108:$AM$109,2,FALSE),0)</f>
        <v>0</v>
      </c>
      <c r="AW24" s="26">
        <f>IF(AV24&lt;&gt;0,VLOOKUP($AV24,$B$6:$E$21,4,FALSE),0)</f>
        <v>0</v>
      </c>
      <c r="AX24" s="27"/>
      <c r="AY24" s="138"/>
      <c r="BA24" s="19">
        <v>19</v>
      </c>
      <c r="BB24" s="20">
        <v>19</v>
      </c>
      <c r="BC24" s="21">
        <f t="shared" si="23"/>
        <v>0</v>
      </c>
      <c r="BD24" s="21">
        <f t="shared" si="27"/>
        <v>0</v>
      </c>
      <c r="BE24" s="102">
        <f t="shared" si="27"/>
        <v>0</v>
      </c>
      <c r="BF24" s="140">
        <f t="shared" si="27"/>
        <v>0</v>
      </c>
    </row>
    <row r="25" spans="1:58" x14ac:dyDescent="0.25">
      <c r="A25" s="91">
        <v>20</v>
      </c>
      <c r="B25" s="92">
        <f t="shared" si="24"/>
        <v>0</v>
      </c>
      <c r="C25" s="93"/>
      <c r="D25" s="94"/>
      <c r="E25" s="88">
        <f>IF(C25&lt;&gt;0,VLOOKUP(C25,General!$A$15:$C$114,2,FALSE),0)</f>
        <v>0</v>
      </c>
      <c r="F25" s="88">
        <f>IF(C25&lt;&gt;0,VLOOKUP(C25,General!$A$15:$C$114,3,FALSE),0)</f>
        <v>0</v>
      </c>
      <c r="G25" s="95"/>
      <c r="H25" s="96">
        <f t="shared" si="21"/>
        <v>0</v>
      </c>
      <c r="I25" s="126"/>
      <c r="O25" s="6">
        <f>O21+$O$72</f>
        <v>0.45833333333333331</v>
      </c>
      <c r="P25" s="105"/>
      <c r="R25" s="17"/>
      <c r="S25" s="18" t="s">
        <v>6</v>
      </c>
      <c r="T25" s="18" t="s">
        <v>7</v>
      </c>
      <c r="U25" s="8" t="s">
        <v>94</v>
      </c>
      <c r="V25" s="9" t="s">
        <v>2</v>
      </c>
      <c r="W25" s="10" t="s">
        <v>3</v>
      </c>
      <c r="X25" s="7" t="s">
        <v>0</v>
      </c>
      <c r="Y25" s="106"/>
      <c r="AA25" s="144"/>
      <c r="AB25" s="30">
        <v>2</v>
      </c>
      <c r="AC25" s="30">
        <f t="shared" ref="AC25" si="29">AG25</f>
        <v>0</v>
      </c>
      <c r="AD25" s="31">
        <f>IF(X27&lt;&gt;0,VLOOKUP($AB25,T$108:V$109,2,FALSE),0)</f>
        <v>0</v>
      </c>
      <c r="AE25" s="113">
        <f>VLOOKUP($AD25,$B$6:$G$105,4,FALSE)</f>
        <v>0</v>
      </c>
      <c r="AF25" s="33"/>
      <c r="AG25" s="139"/>
      <c r="AH25" s="107"/>
      <c r="AS25" s="112"/>
      <c r="AT25" s="41">
        <v>2</v>
      </c>
      <c r="AU25" s="119">
        <f>AY25</f>
        <v>0</v>
      </c>
      <c r="AV25" s="117">
        <f>IF(AP42&lt;&gt;0,VLOOKUP($AT25,$AL$108:$AM$109,2,FALSE),0)</f>
        <v>0</v>
      </c>
      <c r="AW25" s="113">
        <f>IF(AV25&lt;&gt;0,VLOOKUP($AV25,$B$6:$E$21,4,FALSE),0)</f>
        <v>0</v>
      </c>
      <c r="AX25" s="33"/>
      <c r="AY25" s="139"/>
      <c r="BA25" s="19">
        <v>20</v>
      </c>
      <c r="BB25" s="20">
        <v>20</v>
      </c>
      <c r="BC25" s="21">
        <f t="shared" si="23"/>
        <v>0</v>
      </c>
      <c r="BD25" s="21">
        <f t="shared" si="27"/>
        <v>0</v>
      </c>
      <c r="BE25" s="102">
        <f t="shared" si="27"/>
        <v>0</v>
      </c>
      <c r="BF25" s="140">
        <f t="shared" si="27"/>
        <v>0</v>
      </c>
    </row>
    <row r="26" spans="1:58" ht="16.5" x14ac:dyDescent="0.25">
      <c r="A26" s="91">
        <v>21</v>
      </c>
      <c r="B26" s="92">
        <f t="shared" si="24"/>
        <v>0</v>
      </c>
      <c r="C26" s="93"/>
      <c r="D26" s="94"/>
      <c r="E26" s="88">
        <f>IF(C26&lt;&gt;0,VLOOKUP(C26,General!$A$15:$C$114,2,FALSE),0)</f>
        <v>0</v>
      </c>
      <c r="F26" s="88">
        <f>IF(C26&lt;&gt;0,VLOOKUP(C26,General!$A$15:$C$114,3,FALSE),0)</f>
        <v>0</v>
      </c>
      <c r="G26" s="95"/>
      <c r="H26" s="96">
        <f t="shared" si="21"/>
        <v>0</v>
      </c>
      <c r="I26" s="127">
        <v>6</v>
      </c>
      <c r="J26" s="18" t="s">
        <v>6</v>
      </c>
      <c r="K26" s="18" t="s">
        <v>7</v>
      </c>
      <c r="L26" s="8" t="s">
        <v>1</v>
      </c>
      <c r="M26" s="9" t="s">
        <v>2</v>
      </c>
      <c r="N26" s="10" t="s">
        <v>3</v>
      </c>
      <c r="O26" s="7" t="s">
        <v>0</v>
      </c>
      <c r="P26" s="106"/>
      <c r="R26" s="143" t="s">
        <v>18</v>
      </c>
      <c r="S26" s="24">
        <v>1</v>
      </c>
      <c r="T26" s="24">
        <f>X26</f>
        <v>0</v>
      </c>
      <c r="U26" s="25">
        <f>VLOOKUP($S26,K$112:M$113,2,FALSE)</f>
        <v>0</v>
      </c>
      <c r="V26" s="26">
        <f t="shared" ref="V26:V27" si="30">VLOOKUP($U26,B$6:E$37,4,FALSE)</f>
        <v>0</v>
      </c>
      <c r="W26" s="27"/>
      <c r="X26" s="138"/>
      <c r="Y26" s="107"/>
      <c r="BA26" s="19">
        <v>21</v>
      </c>
      <c r="BB26" s="20">
        <v>21</v>
      </c>
      <c r="BC26" s="21">
        <f t="shared" si="23"/>
        <v>0</v>
      </c>
      <c r="BD26" s="21">
        <f t="shared" si="27"/>
        <v>0</v>
      </c>
      <c r="BE26" s="102">
        <f t="shared" si="27"/>
        <v>0</v>
      </c>
      <c r="BF26" s="140">
        <f t="shared" si="27"/>
        <v>0</v>
      </c>
    </row>
    <row r="27" spans="1:58" x14ac:dyDescent="0.25">
      <c r="A27" s="91">
        <v>22</v>
      </c>
      <c r="B27" s="92">
        <f t="shared" si="24"/>
        <v>0</v>
      </c>
      <c r="C27" s="93"/>
      <c r="D27" s="94"/>
      <c r="E27" s="88">
        <f>IF(C27&lt;&gt;0,VLOOKUP(C27,General!$A$15:$C$114,2,FALSE),0)</f>
        <v>0</v>
      </c>
      <c r="F27" s="88">
        <f>IF(C27&lt;&gt;0,VLOOKUP(C27,General!$A$15:$C$114,3,FALSE),0)</f>
        <v>0</v>
      </c>
      <c r="G27" s="95"/>
      <c r="H27" s="96">
        <f t="shared" si="21"/>
        <v>0</v>
      </c>
      <c r="I27" s="124"/>
      <c r="J27" s="23">
        <v>5</v>
      </c>
      <c r="K27" s="24">
        <f>O27</f>
        <v>1</v>
      </c>
      <c r="L27" s="25">
        <f t="shared" ref="L27:L28" si="31">VLOOKUP($J27,$A$6:$C$37,2,FALSE)</f>
        <v>0</v>
      </c>
      <c r="M27" s="26">
        <f t="shared" ref="M27:M28" si="32">VLOOKUP($J27,$A$6:$E$37,5,FALSE)</f>
        <v>0</v>
      </c>
      <c r="N27" s="27"/>
      <c r="O27" s="28">
        <v>1</v>
      </c>
      <c r="P27" s="107"/>
      <c r="R27" s="144"/>
      <c r="S27" s="30">
        <v>2</v>
      </c>
      <c r="T27" s="30">
        <f t="shared" ref="T27" si="33">X27</f>
        <v>0</v>
      </c>
      <c r="U27" s="31" t="e">
        <f>VLOOKUP($S27,K$112:M$113,2,FALSE)</f>
        <v>#N/A</v>
      </c>
      <c r="V27" s="113" t="e">
        <f t="shared" si="30"/>
        <v>#N/A</v>
      </c>
      <c r="W27" s="33"/>
      <c r="X27" s="139"/>
      <c r="Y27" s="107"/>
      <c r="BA27" s="19">
        <v>22</v>
      </c>
      <c r="BB27" s="20">
        <v>22</v>
      </c>
      <c r="BC27" s="21">
        <f t="shared" si="23"/>
        <v>0</v>
      </c>
      <c r="BD27" s="21">
        <f t="shared" si="27"/>
        <v>0</v>
      </c>
      <c r="BE27" s="102">
        <f t="shared" si="27"/>
        <v>0</v>
      </c>
      <c r="BF27" s="140">
        <f t="shared" si="27"/>
        <v>0</v>
      </c>
    </row>
    <row r="28" spans="1:58" x14ac:dyDescent="0.25">
      <c r="A28" s="91">
        <v>23</v>
      </c>
      <c r="B28" s="92">
        <f t="shared" si="24"/>
        <v>0</v>
      </c>
      <c r="C28" s="93"/>
      <c r="D28" s="94"/>
      <c r="E28" s="88">
        <f>IF(C28&lt;&gt;0,VLOOKUP(C28,General!$A$15:$C$114,2,FALSE),0)</f>
        <v>0</v>
      </c>
      <c r="F28" s="88">
        <f>IF(C28&lt;&gt;0,VLOOKUP(C28,General!$A$15:$C$114,3,FALSE),0)</f>
        <v>0</v>
      </c>
      <c r="G28" s="95"/>
      <c r="H28" s="96">
        <f t="shared" si="21"/>
        <v>0</v>
      </c>
      <c r="I28" s="125"/>
      <c r="J28" s="29">
        <v>28</v>
      </c>
      <c r="K28" s="30">
        <f t="shared" ref="K28" si="34">O28</f>
        <v>2</v>
      </c>
      <c r="L28" s="31">
        <f t="shared" si="31"/>
        <v>0</v>
      </c>
      <c r="M28" s="32">
        <f t="shared" si="32"/>
        <v>0</v>
      </c>
      <c r="N28" s="33"/>
      <c r="O28" s="34">
        <v>2</v>
      </c>
      <c r="P28" s="107"/>
      <c r="BA28" s="19">
        <v>23</v>
      </c>
      <c r="BB28" s="20">
        <v>23</v>
      </c>
      <c r="BC28" s="21">
        <f t="shared" si="23"/>
        <v>0</v>
      </c>
      <c r="BD28" s="21">
        <f t="shared" si="27"/>
        <v>0</v>
      </c>
      <c r="BE28" s="102">
        <f t="shared" si="27"/>
        <v>0</v>
      </c>
      <c r="BF28" s="140">
        <f t="shared" si="27"/>
        <v>0</v>
      </c>
    </row>
    <row r="29" spans="1:58" x14ac:dyDescent="0.25">
      <c r="A29" s="91">
        <v>24</v>
      </c>
      <c r="B29" s="92">
        <f t="shared" si="24"/>
        <v>0</v>
      </c>
      <c r="C29" s="93"/>
      <c r="D29" s="94"/>
      <c r="E29" s="88">
        <f>IF(C29&lt;&gt;0,VLOOKUP(C29,General!$A$15:$C$114,2,FALSE),0)</f>
        <v>0</v>
      </c>
      <c r="F29" s="88">
        <f>IF(C29&lt;&gt;0,VLOOKUP(C29,General!$A$15:$C$114,3,FALSE),0)</f>
        <v>0</v>
      </c>
      <c r="G29" s="95"/>
      <c r="H29" s="96">
        <f t="shared" si="21"/>
        <v>0</v>
      </c>
      <c r="I29" s="126"/>
      <c r="O29" s="6">
        <f>O25+$O$72</f>
        <v>0.45833333333333331</v>
      </c>
      <c r="P29" s="105"/>
      <c r="BA29" s="19">
        <v>24</v>
      </c>
      <c r="BB29" s="20">
        <v>24</v>
      </c>
      <c r="BC29" s="21">
        <f t="shared" si="23"/>
        <v>0</v>
      </c>
      <c r="BD29" s="21">
        <f t="shared" si="27"/>
        <v>0</v>
      </c>
      <c r="BE29" s="102">
        <f t="shared" si="27"/>
        <v>0</v>
      </c>
      <c r="BF29" s="140">
        <f t="shared" si="27"/>
        <v>0</v>
      </c>
    </row>
    <row r="30" spans="1:58" ht="16.5" x14ac:dyDescent="0.25">
      <c r="A30" s="91">
        <v>25</v>
      </c>
      <c r="B30" s="92">
        <f t="shared" si="24"/>
        <v>0</v>
      </c>
      <c r="C30" s="93"/>
      <c r="D30" s="94"/>
      <c r="E30" s="88">
        <f>IF(C30&lt;&gt;0,VLOOKUP(C30,General!$A$15:$C$114,2,FALSE),0)</f>
        <v>0</v>
      </c>
      <c r="F30" s="88">
        <f>IF(C30&lt;&gt;0,VLOOKUP(C30,General!$A$15:$C$114,3,FALSE),0)</f>
        <v>0</v>
      </c>
      <c r="G30" s="95"/>
      <c r="H30" s="96">
        <f t="shared" si="21"/>
        <v>0</v>
      </c>
      <c r="I30" s="127">
        <v>7</v>
      </c>
      <c r="J30" s="18" t="s">
        <v>6</v>
      </c>
      <c r="K30" s="18" t="s">
        <v>7</v>
      </c>
      <c r="L30" s="8" t="s">
        <v>1</v>
      </c>
      <c r="M30" s="9" t="s">
        <v>2</v>
      </c>
      <c r="N30" s="10" t="s">
        <v>3</v>
      </c>
      <c r="O30" s="7" t="s">
        <v>0</v>
      </c>
      <c r="P30" s="106"/>
      <c r="X30" s="6">
        <f>General!H7</f>
        <v>0</v>
      </c>
      <c r="Y30" s="105"/>
      <c r="AT30" s="36"/>
      <c r="AU30" s="36"/>
      <c r="BA30" s="19">
        <v>25</v>
      </c>
      <c r="BB30" s="20">
        <v>25</v>
      </c>
      <c r="BC30" s="21">
        <f t="shared" si="23"/>
        <v>0</v>
      </c>
      <c r="BD30" s="21">
        <f t="shared" si="27"/>
        <v>0</v>
      </c>
      <c r="BE30" s="102">
        <f t="shared" si="27"/>
        <v>0</v>
      </c>
      <c r="BF30" s="140">
        <f t="shared" si="27"/>
        <v>0</v>
      </c>
    </row>
    <row r="31" spans="1:58" x14ac:dyDescent="0.25">
      <c r="A31" s="91">
        <v>26</v>
      </c>
      <c r="B31" s="92">
        <f t="shared" si="24"/>
        <v>0</v>
      </c>
      <c r="C31" s="93"/>
      <c r="D31" s="94"/>
      <c r="E31" s="88">
        <f>IF(C31&lt;&gt;0,VLOOKUP(C31,General!$A$15:$C$114,2,FALSE),0)</f>
        <v>0</v>
      </c>
      <c r="F31" s="88">
        <f>IF(C31&lt;&gt;0,VLOOKUP(C31,General!$A$15:$C$114,3,FALSE),0)</f>
        <v>0</v>
      </c>
      <c r="G31" s="95"/>
      <c r="H31" s="96">
        <f t="shared" si="21"/>
        <v>0</v>
      </c>
      <c r="I31" s="124"/>
      <c r="J31" s="23">
        <v>13</v>
      </c>
      <c r="K31" s="24">
        <f>O31</f>
        <v>1</v>
      </c>
      <c r="L31" s="25">
        <f t="shared" ref="L31:L32" si="35">VLOOKUP($J31,$A$6:$C$37,2,FALSE)</f>
        <v>0</v>
      </c>
      <c r="M31" s="26">
        <f t="shared" ref="M31:M32" si="36">VLOOKUP($J31,$A$6:$E$37,5,FALSE)</f>
        <v>0</v>
      </c>
      <c r="N31" s="27"/>
      <c r="O31" s="28">
        <v>1</v>
      </c>
      <c r="P31" s="107"/>
      <c r="R31" s="17"/>
      <c r="S31" s="18" t="s">
        <v>6</v>
      </c>
      <c r="T31" s="18" t="s">
        <v>7</v>
      </c>
      <c r="U31" s="8" t="s">
        <v>94</v>
      </c>
      <c r="V31" s="9" t="s">
        <v>2</v>
      </c>
      <c r="W31" s="10" t="s">
        <v>3</v>
      </c>
      <c r="X31" s="7" t="s">
        <v>0</v>
      </c>
      <c r="Y31" s="106"/>
      <c r="BA31" s="19">
        <v>26</v>
      </c>
      <c r="BB31" s="20">
        <v>26</v>
      </c>
      <c r="BC31" s="21">
        <f t="shared" si="23"/>
        <v>0</v>
      </c>
      <c r="BD31" s="21">
        <f t="shared" si="27"/>
        <v>0</v>
      </c>
      <c r="BE31" s="102">
        <f t="shared" si="27"/>
        <v>0</v>
      </c>
      <c r="BF31" s="140">
        <f t="shared" si="27"/>
        <v>0</v>
      </c>
    </row>
    <row r="32" spans="1:58" x14ac:dyDescent="0.25">
      <c r="A32" s="91">
        <v>27</v>
      </c>
      <c r="B32" s="92">
        <f t="shared" si="24"/>
        <v>0</v>
      </c>
      <c r="C32" s="93"/>
      <c r="D32" s="94"/>
      <c r="E32" s="88">
        <f>IF(C32&lt;&gt;0,VLOOKUP(C32,General!$A$15:$C$114,2,FALSE),0)</f>
        <v>0</v>
      </c>
      <c r="F32" s="88">
        <f>IF(C32&lt;&gt;0,VLOOKUP(C32,General!$A$15:$C$114,3,FALSE),0)</f>
        <v>0</v>
      </c>
      <c r="G32" s="95"/>
      <c r="H32" s="96">
        <f t="shared" si="21"/>
        <v>0</v>
      </c>
      <c r="I32" s="125"/>
      <c r="J32" s="29">
        <v>20</v>
      </c>
      <c r="K32" s="30">
        <f t="shared" ref="K32" si="37">O32</f>
        <v>2</v>
      </c>
      <c r="L32" s="31">
        <f t="shared" si="35"/>
        <v>0</v>
      </c>
      <c r="M32" s="32">
        <f t="shared" si="36"/>
        <v>0</v>
      </c>
      <c r="N32" s="33"/>
      <c r="O32" s="34">
        <v>2</v>
      </c>
      <c r="P32" s="107"/>
      <c r="R32" s="143" t="s">
        <v>19</v>
      </c>
      <c r="S32" s="24">
        <v>1</v>
      </c>
      <c r="T32" s="24">
        <f>X32</f>
        <v>0</v>
      </c>
      <c r="U32" s="25">
        <f>VLOOKUP($S32,K$114:M$115,2,FALSE)</f>
        <v>0</v>
      </c>
      <c r="V32" s="26">
        <f t="shared" ref="V32:V33" si="38">VLOOKUP($U32,B$6:E$37,4,FALSE)</f>
        <v>0</v>
      </c>
      <c r="W32" s="27"/>
      <c r="X32" s="138"/>
      <c r="Y32" s="107"/>
      <c r="BA32" s="19">
        <v>27</v>
      </c>
      <c r="BB32" s="20">
        <v>27</v>
      </c>
      <c r="BC32" s="21">
        <f t="shared" si="23"/>
        <v>0</v>
      </c>
      <c r="BD32" s="21">
        <f t="shared" si="27"/>
        <v>0</v>
      </c>
      <c r="BE32" s="102">
        <f t="shared" si="27"/>
        <v>0</v>
      </c>
      <c r="BF32" s="140">
        <f t="shared" si="27"/>
        <v>0</v>
      </c>
    </row>
    <row r="33" spans="1:58" x14ac:dyDescent="0.25">
      <c r="A33" s="91">
        <v>28</v>
      </c>
      <c r="B33" s="92">
        <f t="shared" si="24"/>
        <v>0</v>
      </c>
      <c r="C33" s="93"/>
      <c r="D33" s="94"/>
      <c r="E33" s="88">
        <f>IF(C33&lt;&gt;0,VLOOKUP(C33,General!$A$15:$C$114,2,FALSE),0)</f>
        <v>0</v>
      </c>
      <c r="F33" s="88">
        <f>IF(C33&lt;&gt;0,VLOOKUP(C33,General!$A$15:$C$114,3,FALSE),0)</f>
        <v>0</v>
      </c>
      <c r="G33" s="95"/>
      <c r="H33" s="96">
        <f t="shared" si="21"/>
        <v>0</v>
      </c>
      <c r="I33" s="126"/>
      <c r="O33" s="6">
        <f>O29+$O$72</f>
        <v>0.45833333333333331</v>
      </c>
      <c r="P33" s="105"/>
      <c r="R33" s="144"/>
      <c r="S33" s="30">
        <v>2</v>
      </c>
      <c r="T33" s="30">
        <f t="shared" ref="T33" si="39">X33</f>
        <v>0</v>
      </c>
      <c r="U33" s="31" t="e">
        <f>VLOOKUP($S33,K$114:M$115,2,FALSE)</f>
        <v>#N/A</v>
      </c>
      <c r="V33" s="113" t="e">
        <f t="shared" si="38"/>
        <v>#N/A</v>
      </c>
      <c r="W33" s="33"/>
      <c r="X33" s="139"/>
      <c r="Y33" s="107"/>
      <c r="AG33" s="6">
        <f>+General!H13</f>
        <v>0</v>
      </c>
      <c r="AH33" s="105"/>
      <c r="AV33" s="36" t="s">
        <v>20</v>
      </c>
      <c r="AY33" s="6">
        <f>+General!H18</f>
        <v>0</v>
      </c>
      <c r="BA33" s="19">
        <v>28</v>
      </c>
      <c r="BB33" s="20">
        <v>28</v>
      </c>
      <c r="BC33" s="21">
        <f t="shared" si="23"/>
        <v>0</v>
      </c>
      <c r="BD33" s="21">
        <f t="shared" si="27"/>
        <v>0</v>
      </c>
      <c r="BE33" s="102">
        <f t="shared" si="27"/>
        <v>0</v>
      </c>
      <c r="BF33" s="140">
        <f t="shared" si="27"/>
        <v>0</v>
      </c>
    </row>
    <row r="34" spans="1:58" ht="16.5" x14ac:dyDescent="0.25">
      <c r="A34" s="91">
        <v>29</v>
      </c>
      <c r="B34" s="92">
        <f t="shared" si="24"/>
        <v>0</v>
      </c>
      <c r="C34" s="93"/>
      <c r="D34" s="94"/>
      <c r="E34" s="88">
        <f>IF(C34&lt;&gt;0,VLOOKUP(C34,General!$A$15:$C$114,2,FALSE),0)</f>
        <v>0</v>
      </c>
      <c r="F34" s="88">
        <f>IF(C34&lt;&gt;0,VLOOKUP(C34,General!$A$15:$C$114,3,FALSE),0)</f>
        <v>0</v>
      </c>
      <c r="G34" s="95"/>
      <c r="H34" s="96">
        <f t="shared" si="21"/>
        <v>0</v>
      </c>
      <c r="I34" s="127">
        <v>8</v>
      </c>
      <c r="J34" s="18" t="s">
        <v>6</v>
      </c>
      <c r="K34" s="18" t="s">
        <v>7</v>
      </c>
      <c r="L34" s="8" t="s">
        <v>1</v>
      </c>
      <c r="M34" s="9" t="s">
        <v>2</v>
      </c>
      <c r="N34" s="10" t="s">
        <v>3</v>
      </c>
      <c r="O34" s="7" t="s">
        <v>0</v>
      </c>
      <c r="P34" s="106"/>
      <c r="AA34" s="17"/>
      <c r="AB34" s="18" t="s">
        <v>6</v>
      </c>
      <c r="AC34" s="18" t="s">
        <v>7</v>
      </c>
      <c r="AD34" s="8" t="s">
        <v>94</v>
      </c>
      <c r="AE34" s="35" t="s">
        <v>2</v>
      </c>
      <c r="AF34" s="10" t="s">
        <v>3</v>
      </c>
      <c r="AG34" s="7" t="s">
        <v>0</v>
      </c>
      <c r="AH34" s="106"/>
      <c r="AS34" s="37"/>
      <c r="AT34" s="18" t="s">
        <v>6</v>
      </c>
      <c r="AU34" s="18" t="s">
        <v>7</v>
      </c>
      <c r="AV34" s="8" t="s">
        <v>94</v>
      </c>
      <c r="AW34" s="35" t="s">
        <v>2</v>
      </c>
      <c r="AX34" s="38" t="s">
        <v>3</v>
      </c>
      <c r="AY34" s="39" t="s">
        <v>0</v>
      </c>
      <c r="BA34" s="19">
        <v>29</v>
      </c>
      <c r="BB34" s="20">
        <v>29</v>
      </c>
      <c r="BC34" s="21">
        <f t="shared" si="23"/>
        <v>0</v>
      </c>
      <c r="BD34" s="21">
        <f t="shared" si="27"/>
        <v>0</v>
      </c>
      <c r="BE34" s="102">
        <f t="shared" si="27"/>
        <v>0</v>
      </c>
      <c r="BF34" s="140">
        <f t="shared" si="27"/>
        <v>0</v>
      </c>
    </row>
    <row r="35" spans="1:58" x14ac:dyDescent="0.25">
      <c r="A35" s="91">
        <v>30</v>
      </c>
      <c r="B35" s="92">
        <f t="shared" si="24"/>
        <v>0</v>
      </c>
      <c r="C35" s="93"/>
      <c r="D35" s="94"/>
      <c r="E35" s="88">
        <f>IF(C35&lt;&gt;0,VLOOKUP(C35,General!$A$15:$C$114,2,FALSE),0)</f>
        <v>0</v>
      </c>
      <c r="F35" s="88">
        <f>IF(C35&lt;&gt;0,VLOOKUP(C35,General!$A$15:$C$114,3,FALSE),0)</f>
        <v>0</v>
      </c>
      <c r="G35" s="95"/>
      <c r="H35" s="96">
        <f t="shared" si="21"/>
        <v>0</v>
      </c>
      <c r="I35" s="124"/>
      <c r="J35" s="23">
        <v>4</v>
      </c>
      <c r="K35" s="24">
        <f>O35</f>
        <v>1</v>
      </c>
      <c r="L35" s="25">
        <f t="shared" ref="L35:L36" si="40">VLOOKUP($J35,$A$6:$C$37,2,FALSE)</f>
        <v>0</v>
      </c>
      <c r="M35" s="26">
        <f t="shared" ref="M35:M36" si="41">VLOOKUP($J35,$A$6:$E$37,5,FALSE)</f>
        <v>0</v>
      </c>
      <c r="N35" s="27"/>
      <c r="O35" s="28">
        <v>1</v>
      </c>
      <c r="P35" s="107"/>
      <c r="AA35" s="143" t="s">
        <v>21</v>
      </c>
      <c r="AB35" s="24">
        <v>1</v>
      </c>
      <c r="AC35" s="24">
        <f>AG35</f>
        <v>0</v>
      </c>
      <c r="AD35" s="25">
        <f>IF(X39&lt;&gt;0,VLOOKUP($AB35,T$110:V$111,2,FALSE),0)</f>
        <v>0</v>
      </c>
      <c r="AE35" s="26">
        <f>VLOOKUP($AD35,$B$6:$G$105,4,FALSE)</f>
        <v>0</v>
      </c>
      <c r="AF35" s="27"/>
      <c r="AG35" s="138"/>
      <c r="AH35" s="107"/>
      <c r="AS35" s="111"/>
      <c r="AT35" s="40">
        <v>1</v>
      </c>
      <c r="AU35" s="118">
        <f>AY35</f>
        <v>0</v>
      </c>
      <c r="AV35" s="116">
        <f>IF(AP42&lt;&gt;0,VLOOKUP($AT35,$AL$106:$AM$107,2,FALSE),0)</f>
        <v>0</v>
      </c>
      <c r="AW35" s="26">
        <f>IF(AV35&lt;&gt;0,VLOOKUP($AV35,$B$6:$E$21,4,FALSE),0)</f>
        <v>0</v>
      </c>
      <c r="AX35" s="27"/>
      <c r="AY35" s="138"/>
      <c r="BA35" s="19">
        <v>30</v>
      </c>
      <c r="BB35" s="20">
        <v>30</v>
      </c>
      <c r="BC35" s="21">
        <f t="shared" si="23"/>
        <v>0</v>
      </c>
      <c r="BD35" s="21">
        <f t="shared" si="27"/>
        <v>0</v>
      </c>
      <c r="BE35" s="102">
        <f t="shared" si="27"/>
        <v>0</v>
      </c>
      <c r="BF35" s="140">
        <f t="shared" si="27"/>
        <v>0</v>
      </c>
    </row>
    <row r="36" spans="1:58" x14ac:dyDescent="0.25">
      <c r="A36" s="91">
        <v>31</v>
      </c>
      <c r="B36" s="92">
        <f t="shared" si="24"/>
        <v>0</v>
      </c>
      <c r="C36" s="93"/>
      <c r="D36" s="94"/>
      <c r="E36" s="88">
        <f>IF(C36&lt;&gt;0,VLOOKUP(C36,General!$A$15:$C$114,2,FALSE),0)</f>
        <v>0</v>
      </c>
      <c r="F36" s="88">
        <f>IF(C36&lt;&gt;0,VLOOKUP(C36,General!$A$15:$C$114,3,FALSE),0)</f>
        <v>0</v>
      </c>
      <c r="G36" s="95"/>
      <c r="H36" s="96">
        <f t="shared" si="21"/>
        <v>0</v>
      </c>
      <c r="I36" s="125"/>
      <c r="J36" s="29">
        <v>29</v>
      </c>
      <c r="K36" s="30">
        <f t="shared" ref="K36" si="42">O36</f>
        <v>2</v>
      </c>
      <c r="L36" s="31">
        <f t="shared" si="40"/>
        <v>0</v>
      </c>
      <c r="M36" s="32">
        <f t="shared" si="41"/>
        <v>0</v>
      </c>
      <c r="N36" s="33"/>
      <c r="O36" s="34">
        <v>2</v>
      </c>
      <c r="P36" s="107"/>
      <c r="X36" s="6">
        <f>General!H8</f>
        <v>0</v>
      </c>
      <c r="Y36" s="105"/>
      <c r="AA36" s="144"/>
      <c r="AB36" s="30">
        <v>2</v>
      </c>
      <c r="AC36" s="30">
        <f t="shared" ref="AC36" si="43">AG36</f>
        <v>0</v>
      </c>
      <c r="AD36" s="31">
        <f>IF(X39&lt;&gt;0,VLOOKUP($AB36,T$110:V$111,2,FALSE),0)</f>
        <v>0</v>
      </c>
      <c r="AE36" s="113">
        <f>VLOOKUP($AD36,$B$6:$G$105,4,FALSE)</f>
        <v>0</v>
      </c>
      <c r="AF36" s="33"/>
      <c r="AG36" s="139"/>
      <c r="AH36" s="107"/>
      <c r="AS36" s="112"/>
      <c r="AT36" s="41">
        <v>2</v>
      </c>
      <c r="AU36" s="119">
        <f>AY36</f>
        <v>0</v>
      </c>
      <c r="AV36" s="117">
        <f>IF(AP42&lt;&gt;0,VLOOKUP($AT36,$AL$106:$AM$107,2,FALSE),0)</f>
        <v>0</v>
      </c>
      <c r="AW36" s="113">
        <f>IF(AV36&lt;&gt;0,VLOOKUP($AV36,$B$6:$E$21,4,FALSE),0)</f>
        <v>0</v>
      </c>
      <c r="AX36" s="33"/>
      <c r="AY36" s="139"/>
      <c r="BA36" s="19">
        <v>31</v>
      </c>
      <c r="BB36" s="20">
        <v>31</v>
      </c>
      <c r="BC36" s="21">
        <f t="shared" si="23"/>
        <v>0</v>
      </c>
      <c r="BD36" s="21">
        <f t="shared" si="27"/>
        <v>0</v>
      </c>
      <c r="BE36" s="102">
        <f t="shared" si="27"/>
        <v>0</v>
      </c>
      <c r="BF36" s="140">
        <f t="shared" si="27"/>
        <v>0</v>
      </c>
    </row>
    <row r="37" spans="1:58" x14ac:dyDescent="0.25">
      <c r="A37" s="91">
        <v>32</v>
      </c>
      <c r="B37" s="92">
        <f t="shared" si="24"/>
        <v>0</v>
      </c>
      <c r="C37" s="93"/>
      <c r="D37" s="94"/>
      <c r="E37" s="88">
        <f>IF(C37&lt;&gt;0,VLOOKUP(C37,General!$A$15:$C$114,2,FALSE),0)</f>
        <v>0</v>
      </c>
      <c r="F37" s="88">
        <f>IF(C37&lt;&gt;0,VLOOKUP(C37,General!$A$15:$C$114,3,FALSE),0)</f>
        <v>0</v>
      </c>
      <c r="G37" s="95"/>
      <c r="H37" s="96">
        <f t="shared" si="21"/>
        <v>0</v>
      </c>
      <c r="I37" s="126"/>
      <c r="O37" s="6">
        <f>O33+$O$72</f>
        <v>0.45833333333333331</v>
      </c>
      <c r="P37" s="105"/>
      <c r="R37" s="17"/>
      <c r="S37" s="18" t="s">
        <v>6</v>
      </c>
      <c r="T37" s="18" t="s">
        <v>7</v>
      </c>
      <c r="U37" s="8" t="s">
        <v>94</v>
      </c>
      <c r="V37" s="9" t="s">
        <v>2</v>
      </c>
      <c r="W37" s="10" t="s">
        <v>3</v>
      </c>
      <c r="X37" s="7" t="s">
        <v>0</v>
      </c>
      <c r="Y37" s="106"/>
      <c r="BA37" s="19">
        <v>32</v>
      </c>
      <c r="BB37" s="20">
        <v>32</v>
      </c>
      <c r="BC37" s="21">
        <f t="shared" si="23"/>
        <v>0</v>
      </c>
      <c r="BD37" s="21">
        <f t="shared" si="27"/>
        <v>0</v>
      </c>
      <c r="BE37" s="102">
        <f t="shared" si="27"/>
        <v>0</v>
      </c>
      <c r="BF37" s="140">
        <f t="shared" si="27"/>
        <v>0</v>
      </c>
    </row>
    <row r="38" spans="1:58" ht="16.5" x14ac:dyDescent="0.25">
      <c r="A38" s="91">
        <v>33</v>
      </c>
      <c r="B38" s="92">
        <f t="shared" si="24"/>
        <v>0</v>
      </c>
      <c r="C38" s="93"/>
      <c r="D38" s="94"/>
      <c r="E38" s="88">
        <f>IF(C38&lt;&gt;0,VLOOKUP(C38,General!$A$15:$C$114,2,FALSE),0)</f>
        <v>0</v>
      </c>
      <c r="F38" s="88">
        <f>IF(C38&lt;&gt;0,VLOOKUP(C38,General!$A$15:$C$114,3,FALSE),0)</f>
        <v>0</v>
      </c>
      <c r="G38" s="95"/>
      <c r="H38" s="96">
        <f t="shared" si="21"/>
        <v>0</v>
      </c>
      <c r="I38" s="127">
        <v>9</v>
      </c>
      <c r="J38" s="18" t="s">
        <v>6</v>
      </c>
      <c r="K38" s="18" t="s">
        <v>7</v>
      </c>
      <c r="L38" s="8" t="s">
        <v>1</v>
      </c>
      <c r="M38" s="9" t="s">
        <v>2</v>
      </c>
      <c r="N38" s="10" t="s">
        <v>3</v>
      </c>
      <c r="O38" s="7" t="s">
        <v>0</v>
      </c>
      <c r="P38" s="106"/>
      <c r="R38" s="143" t="s">
        <v>22</v>
      </c>
      <c r="S38" s="24">
        <v>1</v>
      </c>
      <c r="T38" s="24">
        <f>X38</f>
        <v>0</v>
      </c>
      <c r="U38" s="25">
        <f>VLOOKUP($S38,K$116:M$117,2,FALSE)</f>
        <v>0</v>
      </c>
      <c r="V38" s="26">
        <f t="shared" ref="V38:V39" si="44">VLOOKUP($U38,B$6:E$37,4,FALSE)</f>
        <v>0</v>
      </c>
      <c r="W38" s="27"/>
      <c r="X38" s="138"/>
      <c r="Y38" s="107"/>
      <c r="BA38" s="19">
        <v>33</v>
      </c>
      <c r="BB38" s="20">
        <v>33</v>
      </c>
      <c r="BC38" s="21">
        <f t="shared" si="23"/>
        <v>0</v>
      </c>
      <c r="BD38" s="21">
        <f t="shared" si="27"/>
        <v>0</v>
      </c>
      <c r="BE38" s="102">
        <f t="shared" si="27"/>
        <v>0</v>
      </c>
      <c r="BF38" s="140">
        <f t="shared" si="27"/>
        <v>0</v>
      </c>
    </row>
    <row r="39" spans="1:58" x14ac:dyDescent="0.25">
      <c r="A39" s="91">
        <v>34</v>
      </c>
      <c r="B39" s="92">
        <f t="shared" si="24"/>
        <v>0</v>
      </c>
      <c r="C39" s="93"/>
      <c r="D39" s="94"/>
      <c r="E39" s="88">
        <f>IF(C39&lt;&gt;0,VLOOKUP(C39,General!$A$15:$C$114,2,FALSE),0)</f>
        <v>0</v>
      </c>
      <c r="F39" s="88">
        <f>IF(C39&lt;&gt;0,VLOOKUP(C39,General!$A$15:$C$114,3,FALSE),0)</f>
        <v>0</v>
      </c>
      <c r="G39" s="95"/>
      <c r="H39" s="96">
        <f t="shared" si="21"/>
        <v>0</v>
      </c>
      <c r="I39" s="124"/>
      <c r="J39" s="23">
        <v>3</v>
      </c>
      <c r="K39" s="24">
        <f>O39</f>
        <v>1</v>
      </c>
      <c r="L39" s="25">
        <f t="shared" ref="L39:L40" si="45">VLOOKUP($J39,$A$6:$C$37,2,FALSE)</f>
        <v>0</v>
      </c>
      <c r="M39" s="26">
        <f t="shared" ref="M39:M40" si="46">VLOOKUP($J39,$A$6:$E$37,5,FALSE)</f>
        <v>0</v>
      </c>
      <c r="N39" s="27"/>
      <c r="O39" s="28">
        <v>1</v>
      </c>
      <c r="P39" s="107"/>
      <c r="R39" s="144"/>
      <c r="S39" s="30">
        <v>2</v>
      </c>
      <c r="T39" s="30">
        <f t="shared" ref="T39" si="47">X39</f>
        <v>0</v>
      </c>
      <c r="U39" s="31" t="e">
        <f>VLOOKUP($S39,K$116:M$117,2,FALSE)</f>
        <v>#N/A</v>
      </c>
      <c r="V39" s="113" t="e">
        <f t="shared" si="44"/>
        <v>#N/A</v>
      </c>
      <c r="W39" s="33"/>
      <c r="X39" s="139"/>
      <c r="Y39" s="107"/>
      <c r="AP39" s="6">
        <f>+General!H16</f>
        <v>0</v>
      </c>
      <c r="AQ39" s="105"/>
      <c r="BA39" s="19">
        <v>34</v>
      </c>
      <c r="BB39" s="20">
        <v>34</v>
      </c>
      <c r="BC39" s="21">
        <f t="shared" si="23"/>
        <v>0</v>
      </c>
      <c r="BD39" s="21">
        <f t="shared" si="27"/>
        <v>0</v>
      </c>
      <c r="BE39" s="102">
        <f t="shared" si="27"/>
        <v>0</v>
      </c>
      <c r="BF39" s="140">
        <f t="shared" si="27"/>
        <v>0</v>
      </c>
    </row>
    <row r="40" spans="1:58" x14ac:dyDescent="0.25">
      <c r="A40" s="91">
        <v>35</v>
      </c>
      <c r="B40" s="92">
        <f t="shared" si="24"/>
        <v>0</v>
      </c>
      <c r="C40" s="93"/>
      <c r="D40" s="94"/>
      <c r="E40" s="88">
        <f>IF(C40&lt;&gt;0,VLOOKUP(C40,General!$A$15:$C$114,2,FALSE),0)</f>
        <v>0</v>
      </c>
      <c r="F40" s="88">
        <f>IF(C40&lt;&gt;0,VLOOKUP(C40,General!$A$15:$C$114,3,FALSE),0)</f>
        <v>0</v>
      </c>
      <c r="G40" s="95"/>
      <c r="H40" s="96">
        <f t="shared" si="21"/>
        <v>0</v>
      </c>
      <c r="I40" s="125"/>
      <c r="J40" s="29">
        <v>30</v>
      </c>
      <c r="K40" s="30">
        <f t="shared" ref="K40" si="48">O40</f>
        <v>2</v>
      </c>
      <c r="L40" s="31">
        <f t="shared" si="45"/>
        <v>0</v>
      </c>
      <c r="M40" s="32">
        <f t="shared" si="46"/>
        <v>0</v>
      </c>
      <c r="N40" s="33"/>
      <c r="O40" s="34">
        <v>2</v>
      </c>
      <c r="P40" s="107"/>
      <c r="AJ40" s="17"/>
      <c r="AK40" s="18" t="s">
        <v>6</v>
      </c>
      <c r="AL40" s="18" t="s">
        <v>7</v>
      </c>
      <c r="AM40" s="8" t="s">
        <v>94</v>
      </c>
      <c r="AN40" s="35" t="s">
        <v>2</v>
      </c>
      <c r="AO40" s="10" t="s">
        <v>3</v>
      </c>
      <c r="AP40" s="7" t="s">
        <v>0</v>
      </c>
      <c r="AQ40" s="106"/>
      <c r="BA40" s="19">
        <v>35</v>
      </c>
      <c r="BB40" s="20">
        <v>35</v>
      </c>
      <c r="BC40" s="21">
        <f t="shared" si="23"/>
        <v>0</v>
      </c>
      <c r="BD40" s="21">
        <f t="shared" si="27"/>
        <v>0</v>
      </c>
      <c r="BE40" s="102">
        <f t="shared" si="27"/>
        <v>0</v>
      </c>
      <c r="BF40" s="140">
        <f t="shared" si="27"/>
        <v>0</v>
      </c>
    </row>
    <row r="41" spans="1:58" x14ac:dyDescent="0.25">
      <c r="A41" s="91">
        <v>36</v>
      </c>
      <c r="B41" s="92">
        <f t="shared" si="24"/>
        <v>0</v>
      </c>
      <c r="C41" s="93"/>
      <c r="D41" s="94"/>
      <c r="E41" s="88">
        <f>IF(C41&lt;&gt;0,VLOOKUP(C41,General!$A$15:$C$114,2,FALSE),0)</f>
        <v>0</v>
      </c>
      <c r="F41" s="88">
        <f>IF(C41&lt;&gt;0,VLOOKUP(C41,General!$A$15:$C$114,3,FALSE),0)</f>
        <v>0</v>
      </c>
      <c r="G41" s="95"/>
      <c r="H41" s="96">
        <f t="shared" si="21"/>
        <v>0</v>
      </c>
      <c r="I41" s="126"/>
      <c r="O41" s="6">
        <f>O37+$O$72</f>
        <v>0.45833333333333331</v>
      </c>
      <c r="P41" s="105"/>
      <c r="AJ41" s="143" t="s">
        <v>23</v>
      </c>
      <c r="AK41" s="24">
        <v>1</v>
      </c>
      <c r="AL41" s="24">
        <f>AP41</f>
        <v>0</v>
      </c>
      <c r="AM41" s="25">
        <f>IF(AG48&lt;&gt;0,VLOOKUP($AK41,$AC108:$AE109,2,FALSE),0)</f>
        <v>0</v>
      </c>
      <c r="AN41" s="26">
        <f>IF(AM41&lt;&gt;0,VLOOKUP($AM41,$B6:$E21,4,FALSE),0)</f>
        <v>0</v>
      </c>
      <c r="AO41" s="27"/>
      <c r="AP41" s="138"/>
      <c r="AQ41" s="107"/>
      <c r="BA41" s="19">
        <v>36</v>
      </c>
      <c r="BB41" s="20">
        <v>36</v>
      </c>
      <c r="BC41" s="21">
        <f t="shared" si="23"/>
        <v>0</v>
      </c>
      <c r="BD41" s="21">
        <f t="shared" si="27"/>
        <v>0</v>
      </c>
      <c r="BE41" s="102">
        <f t="shared" si="27"/>
        <v>0</v>
      </c>
      <c r="BF41" s="140">
        <f t="shared" si="27"/>
        <v>0</v>
      </c>
    </row>
    <row r="42" spans="1:58" ht="16.5" x14ac:dyDescent="0.25">
      <c r="A42" s="91">
        <v>37</v>
      </c>
      <c r="B42" s="92">
        <f t="shared" si="24"/>
        <v>0</v>
      </c>
      <c r="C42" s="93"/>
      <c r="D42" s="94"/>
      <c r="E42" s="88">
        <f>IF(C42&lt;&gt;0,VLOOKUP(C42,General!$A$15:$C$114,2,FALSE),0)</f>
        <v>0</v>
      </c>
      <c r="F42" s="88">
        <f>IF(C42&lt;&gt;0,VLOOKUP(C42,General!$A$15:$C$114,3,FALSE),0)</f>
        <v>0</v>
      </c>
      <c r="G42" s="95"/>
      <c r="H42" s="96">
        <f t="shared" si="21"/>
        <v>0</v>
      </c>
      <c r="I42" s="127">
        <v>10</v>
      </c>
      <c r="J42" s="18" t="s">
        <v>6</v>
      </c>
      <c r="K42" s="18" t="s">
        <v>7</v>
      </c>
      <c r="L42" s="8" t="s">
        <v>1</v>
      </c>
      <c r="M42" s="9" t="s">
        <v>2</v>
      </c>
      <c r="N42" s="10" t="s">
        <v>3</v>
      </c>
      <c r="O42" s="7" t="s">
        <v>0</v>
      </c>
      <c r="P42" s="106"/>
      <c r="X42" s="6">
        <f>General!H9</f>
        <v>0</v>
      </c>
      <c r="Y42" s="105"/>
      <c r="AJ42" s="144"/>
      <c r="AK42" s="30">
        <v>2</v>
      </c>
      <c r="AL42" s="30">
        <f t="shared" ref="AL42" si="49">AP42</f>
        <v>0</v>
      </c>
      <c r="AM42" s="31">
        <f>IF(AG48&lt;&gt;0,VLOOKUP($AK42,$AC108:$AE109,2,FALSE),0)</f>
        <v>0</v>
      </c>
      <c r="AN42" s="113">
        <f>IF(AM42&lt;&gt;0,VLOOKUP($AM42,$B6:$E21,4,FALSE),0)</f>
        <v>0</v>
      </c>
      <c r="AO42" s="33"/>
      <c r="AP42" s="139"/>
      <c r="AQ42" s="107"/>
      <c r="BA42" s="19">
        <v>37</v>
      </c>
      <c r="BB42" s="20">
        <v>37</v>
      </c>
      <c r="BC42" s="21">
        <f t="shared" si="23"/>
        <v>0</v>
      </c>
      <c r="BD42" s="21">
        <f t="shared" si="27"/>
        <v>0</v>
      </c>
      <c r="BE42" s="102">
        <f t="shared" si="27"/>
        <v>0</v>
      </c>
      <c r="BF42" s="140">
        <f t="shared" si="27"/>
        <v>0</v>
      </c>
    </row>
    <row r="43" spans="1:58" x14ac:dyDescent="0.25">
      <c r="A43" s="91">
        <v>38</v>
      </c>
      <c r="B43" s="92">
        <f t="shared" si="24"/>
        <v>0</v>
      </c>
      <c r="C43" s="93"/>
      <c r="D43" s="94"/>
      <c r="E43" s="88">
        <f>IF(C43&lt;&gt;0,VLOOKUP(C43,General!$A$15:$C$114,2,FALSE),0)</f>
        <v>0</v>
      </c>
      <c r="F43" s="88">
        <f>IF(C43&lt;&gt;0,VLOOKUP(C43,General!$A$15:$C$114,3,FALSE),0)</f>
        <v>0</v>
      </c>
      <c r="G43" s="95"/>
      <c r="H43" s="96">
        <f t="shared" si="21"/>
        <v>0</v>
      </c>
      <c r="I43" s="124"/>
      <c r="J43" s="23">
        <v>14</v>
      </c>
      <c r="K43" s="24">
        <f>O43</f>
        <v>1</v>
      </c>
      <c r="L43" s="25">
        <f t="shared" ref="L43:L44" si="50">VLOOKUP($J43,$A$6:$C$37,2,FALSE)</f>
        <v>0</v>
      </c>
      <c r="M43" s="26">
        <f t="shared" ref="M43:M44" si="51">VLOOKUP($J43,$A$6:$E$37,5,FALSE)</f>
        <v>0</v>
      </c>
      <c r="N43" s="27"/>
      <c r="O43" s="28">
        <v>1</v>
      </c>
      <c r="P43" s="107"/>
      <c r="R43" s="17"/>
      <c r="S43" s="18" t="s">
        <v>6</v>
      </c>
      <c r="T43" s="18" t="s">
        <v>7</v>
      </c>
      <c r="U43" s="8" t="s">
        <v>94</v>
      </c>
      <c r="V43" s="9" t="s">
        <v>2</v>
      </c>
      <c r="W43" s="10" t="s">
        <v>3</v>
      </c>
      <c r="X43" s="7" t="s">
        <v>0</v>
      </c>
      <c r="Y43" s="106"/>
      <c r="BA43" s="19">
        <v>38</v>
      </c>
      <c r="BB43" s="20">
        <v>38</v>
      </c>
      <c r="BC43" s="21">
        <f t="shared" si="23"/>
        <v>0</v>
      </c>
      <c r="BD43" s="21">
        <f t="shared" si="27"/>
        <v>0</v>
      </c>
      <c r="BE43" s="102">
        <f t="shared" si="27"/>
        <v>0</v>
      </c>
      <c r="BF43" s="140">
        <f t="shared" si="27"/>
        <v>0</v>
      </c>
    </row>
    <row r="44" spans="1:58" x14ac:dyDescent="0.25">
      <c r="A44" s="91">
        <v>39</v>
      </c>
      <c r="B44" s="92">
        <f t="shared" si="24"/>
        <v>0</v>
      </c>
      <c r="C44" s="93"/>
      <c r="D44" s="94"/>
      <c r="E44" s="88">
        <f>IF(C44&lt;&gt;0,VLOOKUP(C44,General!$A$15:$C$114,2,FALSE),0)</f>
        <v>0</v>
      </c>
      <c r="F44" s="88">
        <f>IF(C44&lt;&gt;0,VLOOKUP(C44,General!$A$15:$C$114,3,FALSE),0)</f>
        <v>0</v>
      </c>
      <c r="G44" s="95"/>
      <c r="H44" s="96">
        <f t="shared" si="21"/>
        <v>0</v>
      </c>
      <c r="I44" s="125"/>
      <c r="J44" s="29">
        <v>19</v>
      </c>
      <c r="K44" s="30">
        <f t="shared" ref="K44" si="52">O44</f>
        <v>2</v>
      </c>
      <c r="L44" s="31">
        <f t="shared" si="50"/>
        <v>0</v>
      </c>
      <c r="M44" s="32">
        <f t="shared" si="51"/>
        <v>0</v>
      </c>
      <c r="N44" s="33"/>
      <c r="O44" s="34">
        <v>2</v>
      </c>
      <c r="P44" s="107"/>
      <c r="R44" s="143" t="s">
        <v>24</v>
      </c>
      <c r="S44" s="24">
        <v>1</v>
      </c>
      <c r="T44" s="24">
        <f>X44</f>
        <v>0</v>
      </c>
      <c r="U44" s="25">
        <f>VLOOKUP($S44,K$118:M$119,2,FALSE)</f>
        <v>0</v>
      </c>
      <c r="V44" s="26">
        <f t="shared" ref="V44:V45" si="53">VLOOKUP($U44,B$6:E$37,4,FALSE)</f>
        <v>0</v>
      </c>
      <c r="W44" s="27"/>
      <c r="X44" s="138"/>
      <c r="Y44" s="107"/>
      <c r="BA44" s="19">
        <v>39</v>
      </c>
      <c r="BB44" s="20">
        <v>39</v>
      </c>
      <c r="BC44" s="21">
        <f t="shared" si="23"/>
        <v>0</v>
      </c>
      <c r="BD44" s="21">
        <f t="shared" si="27"/>
        <v>0</v>
      </c>
      <c r="BE44" s="102">
        <f t="shared" si="27"/>
        <v>0</v>
      </c>
      <c r="BF44" s="140">
        <f t="shared" si="27"/>
        <v>0</v>
      </c>
    </row>
    <row r="45" spans="1:58" x14ac:dyDescent="0.25">
      <c r="A45" s="91">
        <v>40</v>
      </c>
      <c r="B45" s="92">
        <f t="shared" si="24"/>
        <v>0</v>
      </c>
      <c r="C45" s="93"/>
      <c r="D45" s="94"/>
      <c r="E45" s="88">
        <f>IF(C45&lt;&gt;0,VLOOKUP(C45,General!$A$15:$C$114,2,FALSE),0)</f>
        <v>0</v>
      </c>
      <c r="F45" s="88">
        <f>IF(C45&lt;&gt;0,VLOOKUP(C45,General!$A$15:$C$114,3,FALSE),0)</f>
        <v>0</v>
      </c>
      <c r="G45" s="95"/>
      <c r="H45" s="96">
        <f t="shared" si="21"/>
        <v>0</v>
      </c>
      <c r="I45" s="126"/>
      <c r="O45" s="6">
        <f>O41+$O$72</f>
        <v>0.45833333333333331</v>
      </c>
      <c r="P45" s="105"/>
      <c r="R45" s="144"/>
      <c r="S45" s="30">
        <v>2</v>
      </c>
      <c r="T45" s="30">
        <f t="shared" ref="T45" si="54">X45</f>
        <v>0</v>
      </c>
      <c r="U45" s="31" t="e">
        <f>VLOOKUP($S45,K$118:M$119,2,FALSE)</f>
        <v>#N/A</v>
      </c>
      <c r="V45" s="26" t="e">
        <f t="shared" si="53"/>
        <v>#N/A</v>
      </c>
      <c r="W45" s="33"/>
      <c r="X45" s="139"/>
      <c r="Y45" s="107"/>
      <c r="AG45" s="6">
        <f>+General!H14</f>
        <v>0</v>
      </c>
      <c r="AH45" s="105"/>
      <c r="BA45" s="19">
        <v>40</v>
      </c>
      <c r="BB45" s="20">
        <v>40</v>
      </c>
      <c r="BC45" s="21">
        <f t="shared" si="23"/>
        <v>0</v>
      </c>
      <c r="BD45" s="21">
        <f t="shared" si="27"/>
        <v>0</v>
      </c>
      <c r="BE45" s="102">
        <f t="shared" si="27"/>
        <v>0</v>
      </c>
      <c r="BF45" s="140">
        <f t="shared" si="27"/>
        <v>0</v>
      </c>
    </row>
    <row r="46" spans="1:58" ht="16.5" x14ac:dyDescent="0.25">
      <c r="A46" s="91">
        <v>41</v>
      </c>
      <c r="B46" s="92">
        <f t="shared" si="24"/>
        <v>0</v>
      </c>
      <c r="C46" s="93"/>
      <c r="D46" s="94"/>
      <c r="E46" s="88">
        <f>IF(C46&lt;&gt;0,VLOOKUP(C46,General!$A$15:$C$114,2,FALSE),0)</f>
        <v>0</v>
      </c>
      <c r="F46" s="88">
        <f>IF(C46&lt;&gt;0,VLOOKUP(C46,General!$A$15:$C$114,3,FALSE),0)</f>
        <v>0</v>
      </c>
      <c r="G46" s="95"/>
      <c r="H46" s="96">
        <f t="shared" si="21"/>
        <v>0</v>
      </c>
      <c r="I46" s="127">
        <v>11</v>
      </c>
      <c r="J46" s="18" t="s">
        <v>6</v>
      </c>
      <c r="K46" s="18" t="s">
        <v>7</v>
      </c>
      <c r="L46" s="8" t="s">
        <v>1</v>
      </c>
      <c r="M46" s="9" t="s">
        <v>2</v>
      </c>
      <c r="N46" s="10" t="s">
        <v>3</v>
      </c>
      <c r="O46" s="7" t="s">
        <v>0</v>
      </c>
      <c r="P46" s="106"/>
      <c r="AA46" s="17"/>
      <c r="AB46" s="18" t="s">
        <v>6</v>
      </c>
      <c r="AC46" s="18" t="s">
        <v>7</v>
      </c>
      <c r="AD46" s="8" t="s">
        <v>94</v>
      </c>
      <c r="AE46" s="35" t="s">
        <v>2</v>
      </c>
      <c r="AF46" s="10" t="s">
        <v>3</v>
      </c>
      <c r="AG46" s="7" t="s">
        <v>0</v>
      </c>
      <c r="AH46" s="106"/>
      <c r="BA46" s="19">
        <v>41</v>
      </c>
      <c r="BB46" s="20">
        <v>41</v>
      </c>
      <c r="BC46" s="21">
        <f t="shared" si="23"/>
        <v>0</v>
      </c>
      <c r="BD46" s="21">
        <f t="shared" si="27"/>
        <v>0</v>
      </c>
      <c r="BE46" s="102">
        <f t="shared" si="27"/>
        <v>0</v>
      </c>
      <c r="BF46" s="140">
        <f t="shared" si="27"/>
        <v>0</v>
      </c>
    </row>
    <row r="47" spans="1:58" x14ac:dyDescent="0.25">
      <c r="A47" s="91">
        <v>42</v>
      </c>
      <c r="B47" s="92">
        <f t="shared" si="24"/>
        <v>0</v>
      </c>
      <c r="C47" s="93"/>
      <c r="D47" s="94"/>
      <c r="E47" s="88">
        <f>IF(C47&lt;&gt;0,VLOOKUP(C47,General!$A$15:$C$114,2,FALSE),0)</f>
        <v>0</v>
      </c>
      <c r="F47" s="88">
        <f>IF(C47&lt;&gt;0,VLOOKUP(C47,General!$A$15:$C$114,3,FALSE),0)</f>
        <v>0</v>
      </c>
      <c r="G47" s="95"/>
      <c r="H47" s="96">
        <f t="shared" si="21"/>
        <v>0</v>
      </c>
      <c r="I47" s="124"/>
      <c r="J47" s="23">
        <v>11</v>
      </c>
      <c r="K47" s="24">
        <f>O47</f>
        <v>1</v>
      </c>
      <c r="L47" s="25">
        <f t="shared" ref="L47:L48" si="55">VLOOKUP($J47,$A$6:$C$37,2,FALSE)</f>
        <v>0</v>
      </c>
      <c r="M47" s="26">
        <f t="shared" ref="M47:M48" si="56">VLOOKUP($J47,$A$6:$E$37,5,FALSE)</f>
        <v>0</v>
      </c>
      <c r="N47" s="27"/>
      <c r="O47" s="28">
        <v>1</v>
      </c>
      <c r="P47" s="107"/>
      <c r="AA47" s="143" t="s">
        <v>25</v>
      </c>
      <c r="AB47" s="24">
        <v>1</v>
      </c>
      <c r="AC47" s="24">
        <f>AG47</f>
        <v>0</v>
      </c>
      <c r="AD47" s="25">
        <f>IF(X51&lt;&gt;0,VLOOKUP($AB47,T$112:V$113,2,FALSE),0)</f>
        <v>0</v>
      </c>
      <c r="AE47" s="26">
        <f>VLOOKUP($AD47,$B$6:$G$105,4,FALSE)</f>
        <v>0</v>
      </c>
      <c r="AF47" s="27"/>
      <c r="AG47" s="138"/>
      <c r="AH47" s="107"/>
      <c r="BA47" s="19">
        <v>42</v>
      </c>
      <c r="BB47" s="20">
        <v>42</v>
      </c>
      <c r="BC47" s="21">
        <f t="shared" si="23"/>
        <v>0</v>
      </c>
      <c r="BD47" s="21">
        <f t="shared" si="27"/>
        <v>0</v>
      </c>
      <c r="BE47" s="102">
        <f t="shared" si="27"/>
        <v>0</v>
      </c>
      <c r="BF47" s="140">
        <f t="shared" si="27"/>
        <v>0</v>
      </c>
    </row>
    <row r="48" spans="1:58" x14ac:dyDescent="0.25">
      <c r="A48" s="91">
        <v>43</v>
      </c>
      <c r="B48" s="92">
        <f t="shared" si="24"/>
        <v>0</v>
      </c>
      <c r="C48" s="93"/>
      <c r="D48" s="94"/>
      <c r="E48" s="88">
        <f>IF(C48&lt;&gt;0,VLOOKUP(C48,General!$A$15:$C$114,2,FALSE),0)</f>
        <v>0</v>
      </c>
      <c r="F48" s="88">
        <f>IF(C48&lt;&gt;0,VLOOKUP(C48,General!$A$15:$C$114,3,FALSE),0)</f>
        <v>0</v>
      </c>
      <c r="G48" s="95"/>
      <c r="H48" s="96">
        <f t="shared" si="21"/>
        <v>0</v>
      </c>
      <c r="I48" s="125"/>
      <c r="J48" s="29">
        <v>22</v>
      </c>
      <c r="K48" s="30">
        <f t="shared" ref="K48" si="57">O48</f>
        <v>2</v>
      </c>
      <c r="L48" s="31">
        <f t="shared" si="55"/>
        <v>0</v>
      </c>
      <c r="M48" s="32">
        <f t="shared" si="56"/>
        <v>0</v>
      </c>
      <c r="N48" s="33"/>
      <c r="O48" s="34">
        <v>2</v>
      </c>
      <c r="P48" s="107"/>
      <c r="X48" s="6">
        <f>General!H10</f>
        <v>0</v>
      </c>
      <c r="Y48" s="105"/>
      <c r="AA48" s="144"/>
      <c r="AB48" s="30">
        <v>2</v>
      </c>
      <c r="AC48" s="30">
        <f t="shared" ref="AC48" si="58">AG48</f>
        <v>0</v>
      </c>
      <c r="AD48" s="31">
        <f>IF(X51&lt;&gt;0,VLOOKUP($AB48,T$112:V$113,2,FALSE),0)</f>
        <v>0</v>
      </c>
      <c r="AE48" s="113">
        <f>VLOOKUP($AD48,$B$6:$G$105,4,FALSE)</f>
        <v>0</v>
      </c>
      <c r="AF48" s="33"/>
      <c r="AG48" s="139"/>
      <c r="AH48" s="107"/>
      <c r="BA48" s="19">
        <v>43</v>
      </c>
      <c r="BB48" s="20">
        <v>43</v>
      </c>
      <c r="BC48" s="21">
        <f t="shared" si="23"/>
        <v>0</v>
      </c>
      <c r="BD48" s="21">
        <f t="shared" si="27"/>
        <v>0</v>
      </c>
      <c r="BE48" s="102">
        <f t="shared" si="27"/>
        <v>0</v>
      </c>
      <c r="BF48" s="140">
        <f t="shared" si="27"/>
        <v>0</v>
      </c>
    </row>
    <row r="49" spans="1:58" x14ac:dyDescent="0.25">
      <c r="A49" s="91">
        <v>44</v>
      </c>
      <c r="B49" s="92">
        <f t="shared" si="24"/>
        <v>0</v>
      </c>
      <c r="C49" s="93"/>
      <c r="D49" s="94"/>
      <c r="E49" s="88">
        <f>IF(C49&lt;&gt;0,VLOOKUP(C49,General!$A$15:$C$114,2,FALSE),0)</f>
        <v>0</v>
      </c>
      <c r="F49" s="88">
        <f>IF(C49&lt;&gt;0,VLOOKUP(C49,General!$A$15:$C$114,3,FALSE),0)</f>
        <v>0</v>
      </c>
      <c r="G49" s="95"/>
      <c r="H49" s="96">
        <f t="shared" si="21"/>
        <v>0</v>
      </c>
      <c r="I49" s="126"/>
      <c r="O49" s="6">
        <f>O45+$O$72</f>
        <v>0.45833333333333331</v>
      </c>
      <c r="P49" s="105"/>
      <c r="R49" s="17"/>
      <c r="S49" s="18" t="s">
        <v>6</v>
      </c>
      <c r="T49" s="18" t="s">
        <v>7</v>
      </c>
      <c r="U49" s="8" t="s">
        <v>94</v>
      </c>
      <c r="V49" s="9" t="s">
        <v>2</v>
      </c>
      <c r="W49" s="10" t="s">
        <v>3</v>
      </c>
      <c r="X49" s="7" t="s">
        <v>0</v>
      </c>
      <c r="Y49" s="106"/>
      <c r="BA49" s="19">
        <v>44</v>
      </c>
      <c r="BB49" s="20">
        <v>44</v>
      </c>
      <c r="BC49" s="21">
        <f t="shared" si="23"/>
        <v>0</v>
      </c>
      <c r="BD49" s="21">
        <f t="shared" si="27"/>
        <v>0</v>
      </c>
      <c r="BE49" s="102">
        <f t="shared" si="27"/>
        <v>0</v>
      </c>
      <c r="BF49" s="140">
        <f t="shared" si="27"/>
        <v>0</v>
      </c>
    </row>
    <row r="50" spans="1:58" ht="16.5" x14ac:dyDescent="0.25">
      <c r="A50" s="91">
        <v>45</v>
      </c>
      <c r="B50" s="92">
        <f t="shared" si="24"/>
        <v>0</v>
      </c>
      <c r="C50" s="93"/>
      <c r="D50" s="94"/>
      <c r="E50" s="88">
        <f>IF(C50&lt;&gt;0,VLOOKUP(C50,General!$A$15:$C$114,2,FALSE),0)</f>
        <v>0</v>
      </c>
      <c r="F50" s="88">
        <f>IF(C50&lt;&gt;0,VLOOKUP(C50,General!$A$15:$C$114,3,FALSE),0)</f>
        <v>0</v>
      </c>
      <c r="G50" s="95"/>
      <c r="H50" s="96">
        <f t="shared" si="21"/>
        <v>0</v>
      </c>
      <c r="I50" s="127">
        <v>12</v>
      </c>
      <c r="J50" s="18" t="s">
        <v>6</v>
      </c>
      <c r="K50" s="18" t="s">
        <v>7</v>
      </c>
      <c r="L50" s="8" t="s">
        <v>1</v>
      </c>
      <c r="M50" s="9" t="s">
        <v>2</v>
      </c>
      <c r="N50" s="10" t="s">
        <v>3</v>
      </c>
      <c r="O50" s="7" t="s">
        <v>0</v>
      </c>
      <c r="P50" s="106"/>
      <c r="R50" s="145" t="s">
        <v>26</v>
      </c>
      <c r="S50" s="23">
        <v>1</v>
      </c>
      <c r="T50" s="114">
        <f>X50</f>
        <v>0</v>
      </c>
      <c r="U50" s="116">
        <f>VLOOKUP($S50,K$120:M$121,2,FALSE)</f>
        <v>0</v>
      </c>
      <c r="V50" s="26">
        <f t="shared" ref="V50:V51" si="59">VLOOKUP($U50,B$6:E$37,4,FALSE)</f>
        <v>0</v>
      </c>
      <c r="W50" s="27"/>
      <c r="X50" s="138"/>
      <c r="Y50" s="107"/>
      <c r="BA50" s="19">
        <v>45</v>
      </c>
      <c r="BB50" s="20">
        <v>45</v>
      </c>
      <c r="BC50" s="21">
        <f t="shared" si="23"/>
        <v>0</v>
      </c>
      <c r="BD50" s="21">
        <f t="shared" si="27"/>
        <v>0</v>
      </c>
      <c r="BE50" s="102">
        <f t="shared" si="27"/>
        <v>0</v>
      </c>
      <c r="BF50" s="140">
        <f t="shared" si="27"/>
        <v>0</v>
      </c>
    </row>
    <row r="51" spans="1:58" x14ac:dyDescent="0.25">
      <c r="A51" s="91">
        <v>46</v>
      </c>
      <c r="B51" s="92">
        <f t="shared" si="24"/>
        <v>0</v>
      </c>
      <c r="C51" s="93"/>
      <c r="D51" s="94"/>
      <c r="E51" s="88">
        <f>IF(C51&lt;&gt;0,VLOOKUP(C51,General!$A$15:$C$114,2,FALSE),0)</f>
        <v>0</v>
      </c>
      <c r="F51" s="88">
        <f>IF(C51&lt;&gt;0,VLOOKUP(C51,General!$A$15:$C$114,3,FALSE),0)</f>
        <v>0</v>
      </c>
      <c r="G51" s="95"/>
      <c r="H51" s="96">
        <f t="shared" si="21"/>
        <v>0</v>
      </c>
      <c r="I51" s="124"/>
      <c r="J51" s="23">
        <v>6</v>
      </c>
      <c r="K51" s="24">
        <f>O51</f>
        <v>1</v>
      </c>
      <c r="L51" s="25">
        <f t="shared" ref="L51:L52" si="60">VLOOKUP($J51,$A$6:$C$37,2,FALSE)</f>
        <v>0</v>
      </c>
      <c r="M51" s="26">
        <f t="shared" ref="M51:M52" si="61">VLOOKUP($J51,$A$6:$E$37,5,FALSE)</f>
        <v>0</v>
      </c>
      <c r="N51" s="27"/>
      <c r="O51" s="28">
        <v>1</v>
      </c>
      <c r="P51" s="107"/>
      <c r="R51" s="146"/>
      <c r="S51" s="23">
        <v>2</v>
      </c>
      <c r="T51" s="115">
        <f t="shared" ref="T51" si="62">X51</f>
        <v>0</v>
      </c>
      <c r="U51" s="117" t="e">
        <f>VLOOKUP($S51,K$120:M$121,2,FALSE)</f>
        <v>#N/A</v>
      </c>
      <c r="V51" s="113" t="e">
        <f t="shared" si="59"/>
        <v>#N/A</v>
      </c>
      <c r="W51" s="33"/>
      <c r="X51" s="139"/>
      <c r="Y51" s="107"/>
      <c r="BA51" s="19">
        <v>46</v>
      </c>
      <c r="BB51" s="20">
        <v>46</v>
      </c>
      <c r="BC51" s="21">
        <f t="shared" si="23"/>
        <v>0</v>
      </c>
      <c r="BD51" s="21">
        <f t="shared" si="27"/>
        <v>0</v>
      </c>
      <c r="BE51" s="102">
        <f t="shared" si="27"/>
        <v>0</v>
      </c>
      <c r="BF51" s="140">
        <f t="shared" si="27"/>
        <v>0</v>
      </c>
    </row>
    <row r="52" spans="1:58" x14ac:dyDescent="0.25">
      <c r="A52" s="91">
        <v>47</v>
      </c>
      <c r="B52" s="92">
        <f t="shared" si="24"/>
        <v>0</v>
      </c>
      <c r="C52" s="93"/>
      <c r="D52" s="94"/>
      <c r="E52" s="88">
        <f>IF(C52&lt;&gt;0,VLOOKUP(C52,General!$A$15:$C$114,2,FALSE),0)</f>
        <v>0</v>
      </c>
      <c r="F52" s="88">
        <f>IF(C52&lt;&gt;0,VLOOKUP(C52,General!$A$15:$C$114,3,FALSE),0)</f>
        <v>0</v>
      </c>
      <c r="G52" s="95"/>
      <c r="H52" s="96">
        <f t="shared" si="21"/>
        <v>0</v>
      </c>
      <c r="I52" s="125"/>
      <c r="J52" s="29">
        <v>27</v>
      </c>
      <c r="K52" s="30">
        <f t="shared" ref="K52" si="63">O52</f>
        <v>2</v>
      </c>
      <c r="L52" s="31">
        <f t="shared" si="60"/>
        <v>0</v>
      </c>
      <c r="M52" s="32">
        <f t="shared" si="61"/>
        <v>0</v>
      </c>
      <c r="N52" s="33"/>
      <c r="O52" s="34">
        <v>2</v>
      </c>
      <c r="P52" s="107"/>
      <c r="BA52" s="19">
        <v>47</v>
      </c>
      <c r="BB52" s="20">
        <v>47</v>
      </c>
      <c r="BC52" s="21">
        <f t="shared" si="23"/>
        <v>0</v>
      </c>
      <c r="BD52" s="21">
        <f t="shared" si="27"/>
        <v>0</v>
      </c>
      <c r="BE52" s="102">
        <f t="shared" si="27"/>
        <v>0</v>
      </c>
      <c r="BF52" s="140">
        <f t="shared" si="27"/>
        <v>0</v>
      </c>
    </row>
    <row r="53" spans="1:58" x14ac:dyDescent="0.25">
      <c r="A53" s="91">
        <v>48</v>
      </c>
      <c r="B53" s="92">
        <f t="shared" si="24"/>
        <v>0</v>
      </c>
      <c r="C53" s="93"/>
      <c r="D53" s="94"/>
      <c r="E53" s="88">
        <f>IF(C53&lt;&gt;0,VLOOKUP(C53,General!$A$15:$C$114,2,FALSE),0)</f>
        <v>0</v>
      </c>
      <c r="F53" s="88">
        <f>IF(C53&lt;&gt;0,VLOOKUP(C53,General!$A$15:$C$114,3,FALSE),0)</f>
        <v>0</v>
      </c>
      <c r="G53" s="95"/>
      <c r="H53" s="96">
        <f t="shared" si="21"/>
        <v>0</v>
      </c>
      <c r="I53" s="126"/>
      <c r="O53" s="6">
        <f>O49+$O$72</f>
        <v>0.45833333333333331</v>
      </c>
      <c r="P53" s="105"/>
      <c r="BA53" s="19">
        <v>48</v>
      </c>
      <c r="BB53" s="20">
        <v>48</v>
      </c>
      <c r="BC53" s="21">
        <f t="shared" si="23"/>
        <v>0</v>
      </c>
      <c r="BD53" s="21">
        <f t="shared" si="27"/>
        <v>0</v>
      </c>
      <c r="BE53" s="102">
        <f t="shared" si="27"/>
        <v>0</v>
      </c>
      <c r="BF53" s="140">
        <f t="shared" si="27"/>
        <v>0</v>
      </c>
    </row>
    <row r="54" spans="1:58" ht="16.5" x14ac:dyDescent="0.25">
      <c r="A54" s="91">
        <v>49</v>
      </c>
      <c r="B54" s="92">
        <f t="shared" si="24"/>
        <v>0</v>
      </c>
      <c r="C54" s="93"/>
      <c r="D54" s="94"/>
      <c r="E54" s="88">
        <f>IF(C54&lt;&gt;0,VLOOKUP(C54,General!$A$15:$C$114,2,FALSE),0)</f>
        <v>0</v>
      </c>
      <c r="F54" s="88">
        <f>IF(C54&lt;&gt;0,VLOOKUP(C54,General!$A$15:$C$114,3,FALSE),0)</f>
        <v>0</v>
      </c>
      <c r="G54" s="95"/>
      <c r="H54" s="96">
        <f t="shared" si="21"/>
        <v>0</v>
      </c>
      <c r="I54" s="127">
        <v>13</v>
      </c>
      <c r="J54" s="18" t="s">
        <v>6</v>
      </c>
      <c r="K54" s="18" t="s">
        <v>7</v>
      </c>
      <c r="L54" s="8" t="s">
        <v>1</v>
      </c>
      <c r="M54" s="9" t="s">
        <v>2</v>
      </c>
      <c r="N54" s="10" t="s">
        <v>3</v>
      </c>
      <c r="O54" s="7" t="s">
        <v>0</v>
      </c>
      <c r="P54" s="106"/>
      <c r="BA54" s="19">
        <v>49</v>
      </c>
      <c r="BB54" s="20">
        <v>49</v>
      </c>
      <c r="BC54" s="21">
        <f t="shared" si="23"/>
        <v>0</v>
      </c>
      <c r="BD54" s="21">
        <f t="shared" si="27"/>
        <v>0</v>
      </c>
      <c r="BE54" s="102">
        <f t="shared" si="27"/>
        <v>0</v>
      </c>
      <c r="BF54" s="140">
        <f t="shared" si="27"/>
        <v>0</v>
      </c>
    </row>
    <row r="55" spans="1:58" x14ac:dyDescent="0.25">
      <c r="A55" s="91">
        <v>50</v>
      </c>
      <c r="B55" s="92">
        <f t="shared" si="24"/>
        <v>0</v>
      </c>
      <c r="C55" s="93"/>
      <c r="D55" s="94"/>
      <c r="E55" s="88">
        <f>IF(C55&lt;&gt;0,VLOOKUP(C55,General!$A$15:$C$114,2,FALSE),0)</f>
        <v>0</v>
      </c>
      <c r="F55" s="88">
        <f>IF(C55&lt;&gt;0,VLOOKUP(C55,General!$A$15:$C$114,3,FALSE),0)</f>
        <v>0</v>
      </c>
      <c r="G55" s="95"/>
      <c r="H55" s="96">
        <f t="shared" si="21"/>
        <v>0</v>
      </c>
      <c r="I55" s="124"/>
      <c r="J55" s="23">
        <v>7</v>
      </c>
      <c r="K55" s="24">
        <f>O55</f>
        <v>1</v>
      </c>
      <c r="L55" s="25">
        <f t="shared" ref="L55:L56" si="64">VLOOKUP($J55,$A$6:$C$37,2,FALSE)</f>
        <v>0</v>
      </c>
      <c r="M55" s="26">
        <f t="shared" ref="M55:M56" si="65">VLOOKUP($J55,$A$6:$E$37,5,FALSE)</f>
        <v>0</v>
      </c>
      <c r="N55" s="27"/>
      <c r="O55" s="28">
        <v>1</v>
      </c>
      <c r="P55" s="107"/>
      <c r="BA55" s="19">
        <v>50</v>
      </c>
      <c r="BB55" s="20">
        <v>50</v>
      </c>
      <c r="BC55" s="21">
        <f t="shared" si="23"/>
        <v>0</v>
      </c>
      <c r="BD55" s="21">
        <f t="shared" si="27"/>
        <v>0</v>
      </c>
      <c r="BE55" s="102">
        <f t="shared" si="27"/>
        <v>0</v>
      </c>
      <c r="BF55" s="140">
        <f t="shared" si="27"/>
        <v>0</v>
      </c>
    </row>
    <row r="56" spans="1:58" x14ac:dyDescent="0.25">
      <c r="A56" s="91">
        <v>51</v>
      </c>
      <c r="B56" s="92">
        <f t="shared" si="24"/>
        <v>0</v>
      </c>
      <c r="C56" s="93"/>
      <c r="D56" s="94"/>
      <c r="E56" s="88">
        <f>IF(C56&lt;&gt;0,VLOOKUP(C56,General!$A$15:$C$114,2,FALSE),0)</f>
        <v>0</v>
      </c>
      <c r="F56" s="88">
        <f>IF(C56&lt;&gt;0,VLOOKUP(C56,General!$A$15:$C$114,3,FALSE),0)</f>
        <v>0</v>
      </c>
      <c r="G56" s="95"/>
      <c r="H56" s="96">
        <f t="shared" si="21"/>
        <v>0</v>
      </c>
      <c r="I56" s="125"/>
      <c r="J56" s="29">
        <v>26</v>
      </c>
      <c r="K56" s="30">
        <f t="shared" ref="K56" si="66">O56</f>
        <v>2</v>
      </c>
      <c r="L56" s="31">
        <f t="shared" si="64"/>
        <v>0</v>
      </c>
      <c r="M56" s="32">
        <f t="shared" si="65"/>
        <v>0</v>
      </c>
      <c r="N56" s="33"/>
      <c r="O56" s="34">
        <v>2</v>
      </c>
      <c r="P56" s="107"/>
      <c r="BA56" s="19">
        <v>51</v>
      </c>
      <c r="BB56" s="20">
        <v>51</v>
      </c>
      <c r="BC56" s="21">
        <f t="shared" si="23"/>
        <v>0</v>
      </c>
      <c r="BD56" s="21">
        <f t="shared" si="27"/>
        <v>0</v>
      </c>
      <c r="BE56" s="102">
        <f t="shared" si="27"/>
        <v>0</v>
      </c>
      <c r="BF56" s="140">
        <f t="shared" si="27"/>
        <v>0</v>
      </c>
    </row>
    <row r="57" spans="1:58" x14ac:dyDescent="0.25">
      <c r="A57" s="91">
        <v>52</v>
      </c>
      <c r="B57" s="92">
        <f t="shared" si="24"/>
        <v>0</v>
      </c>
      <c r="C57" s="93"/>
      <c r="D57" s="94"/>
      <c r="E57" s="88">
        <f>IF(C57&lt;&gt;0,VLOOKUP(C57,General!$A$15:$C$114,2,FALSE),0)</f>
        <v>0</v>
      </c>
      <c r="F57" s="88">
        <f>IF(C57&lt;&gt;0,VLOOKUP(C57,General!$A$15:$C$114,3,FALSE),0)</f>
        <v>0</v>
      </c>
      <c r="G57" s="95"/>
      <c r="H57" s="96">
        <f t="shared" si="21"/>
        <v>0</v>
      </c>
      <c r="I57" s="126"/>
      <c r="O57" s="6">
        <f>O53+$O$72</f>
        <v>0.45833333333333331</v>
      </c>
      <c r="P57" s="105"/>
      <c r="BA57" s="19">
        <v>52</v>
      </c>
      <c r="BB57" s="20">
        <v>52</v>
      </c>
      <c r="BC57" s="21">
        <f t="shared" si="23"/>
        <v>0</v>
      </c>
      <c r="BD57" s="21">
        <f t="shared" si="27"/>
        <v>0</v>
      </c>
      <c r="BE57" s="102">
        <f t="shared" si="27"/>
        <v>0</v>
      </c>
      <c r="BF57" s="140">
        <f t="shared" si="27"/>
        <v>0</v>
      </c>
    </row>
    <row r="58" spans="1:58" ht="16.5" x14ac:dyDescent="0.25">
      <c r="A58" s="91">
        <v>53</v>
      </c>
      <c r="B58" s="92">
        <f t="shared" si="24"/>
        <v>0</v>
      </c>
      <c r="C58" s="93"/>
      <c r="D58" s="94"/>
      <c r="E58" s="88">
        <f>IF(C58&lt;&gt;0,VLOOKUP(C58,General!$A$15:$C$114,2,FALSE),0)</f>
        <v>0</v>
      </c>
      <c r="F58" s="88">
        <f>IF(C58&lt;&gt;0,VLOOKUP(C58,General!$A$15:$C$114,3,FALSE),0)</f>
        <v>0</v>
      </c>
      <c r="G58" s="95"/>
      <c r="H58" s="96">
        <f t="shared" si="21"/>
        <v>0</v>
      </c>
      <c r="I58" s="127">
        <v>14</v>
      </c>
      <c r="J58" s="18" t="s">
        <v>6</v>
      </c>
      <c r="K58" s="18" t="s">
        <v>7</v>
      </c>
      <c r="L58" s="8" t="s">
        <v>1</v>
      </c>
      <c r="M58" s="9" t="s">
        <v>2</v>
      </c>
      <c r="N58" s="10" t="s">
        <v>3</v>
      </c>
      <c r="O58" s="7" t="s">
        <v>0</v>
      </c>
      <c r="P58" s="106"/>
      <c r="BA58" s="19">
        <v>53</v>
      </c>
      <c r="BB58" s="20">
        <v>53</v>
      </c>
      <c r="BC58" s="21">
        <f t="shared" si="23"/>
        <v>0</v>
      </c>
      <c r="BD58" s="21">
        <f t="shared" si="27"/>
        <v>0</v>
      </c>
      <c r="BE58" s="102">
        <f t="shared" si="27"/>
        <v>0</v>
      </c>
      <c r="BF58" s="140">
        <f t="shared" si="27"/>
        <v>0</v>
      </c>
    </row>
    <row r="59" spans="1:58" x14ac:dyDescent="0.25">
      <c r="A59" s="91">
        <v>54</v>
      </c>
      <c r="B59" s="92">
        <f t="shared" si="24"/>
        <v>0</v>
      </c>
      <c r="C59" s="93"/>
      <c r="D59" s="94"/>
      <c r="E59" s="88">
        <f>IF(C59&lt;&gt;0,VLOOKUP(C59,General!$A$15:$C$114,2,FALSE),0)</f>
        <v>0</v>
      </c>
      <c r="F59" s="88">
        <f>IF(C59&lt;&gt;0,VLOOKUP(C59,General!$A$15:$C$114,3,FALSE),0)</f>
        <v>0</v>
      </c>
      <c r="G59" s="95"/>
      <c r="H59" s="96">
        <f t="shared" si="21"/>
        <v>0</v>
      </c>
      <c r="I59" s="124"/>
      <c r="J59" s="23">
        <v>10</v>
      </c>
      <c r="K59" s="24">
        <f>O59</f>
        <v>1</v>
      </c>
      <c r="L59" s="25">
        <f t="shared" ref="L59:L60" si="67">VLOOKUP($J59,$A$6:$C$37,2,FALSE)</f>
        <v>0</v>
      </c>
      <c r="M59" s="26">
        <f t="shared" ref="M59:M60" si="68">VLOOKUP($J59,$A$6:$E$37,5,FALSE)</f>
        <v>0</v>
      </c>
      <c r="N59" s="27"/>
      <c r="O59" s="28">
        <v>1</v>
      </c>
      <c r="P59" s="107"/>
      <c r="BA59" s="19">
        <v>54</v>
      </c>
      <c r="BB59" s="20">
        <v>54</v>
      </c>
      <c r="BC59" s="21">
        <f t="shared" si="23"/>
        <v>0</v>
      </c>
      <c r="BD59" s="21">
        <f t="shared" si="27"/>
        <v>0</v>
      </c>
      <c r="BE59" s="102">
        <f t="shared" si="27"/>
        <v>0</v>
      </c>
      <c r="BF59" s="140">
        <f t="shared" si="27"/>
        <v>0</v>
      </c>
    </row>
    <row r="60" spans="1:58" x14ac:dyDescent="0.25">
      <c r="A60" s="91">
        <v>55</v>
      </c>
      <c r="B60" s="92">
        <f t="shared" si="24"/>
        <v>0</v>
      </c>
      <c r="C60" s="93"/>
      <c r="D60" s="94"/>
      <c r="E60" s="88">
        <f>IF(C60&lt;&gt;0,VLOOKUP(C60,General!$A$15:$C$114,2,FALSE),0)</f>
        <v>0</v>
      </c>
      <c r="F60" s="88">
        <f>IF(C60&lt;&gt;0,VLOOKUP(C60,General!$A$15:$C$114,3,FALSE),0)</f>
        <v>0</v>
      </c>
      <c r="G60" s="95"/>
      <c r="H60" s="96">
        <f t="shared" si="21"/>
        <v>0</v>
      </c>
      <c r="I60" s="125"/>
      <c r="J60" s="29">
        <v>23</v>
      </c>
      <c r="K60" s="30">
        <f t="shared" ref="K60" si="69">O60</f>
        <v>2</v>
      </c>
      <c r="L60" s="31">
        <f t="shared" si="67"/>
        <v>0</v>
      </c>
      <c r="M60" s="32">
        <f t="shared" si="68"/>
        <v>0</v>
      </c>
      <c r="N60" s="33"/>
      <c r="O60" s="34">
        <v>2</v>
      </c>
      <c r="P60" s="107"/>
      <c r="BA60" s="19">
        <v>55</v>
      </c>
      <c r="BB60" s="20">
        <v>55</v>
      </c>
      <c r="BC60" s="21">
        <f t="shared" si="23"/>
        <v>0</v>
      </c>
      <c r="BD60" s="21">
        <f t="shared" si="27"/>
        <v>0</v>
      </c>
      <c r="BE60" s="102">
        <f t="shared" si="27"/>
        <v>0</v>
      </c>
      <c r="BF60" s="140">
        <f t="shared" si="27"/>
        <v>0</v>
      </c>
    </row>
    <row r="61" spans="1:58" x14ac:dyDescent="0.25">
      <c r="A61" s="91">
        <v>56</v>
      </c>
      <c r="B61" s="92">
        <f t="shared" si="24"/>
        <v>0</v>
      </c>
      <c r="C61" s="93"/>
      <c r="D61" s="94"/>
      <c r="E61" s="88">
        <f>IF(C61&lt;&gt;0,VLOOKUP(C61,General!$A$15:$C$114,2,FALSE),0)</f>
        <v>0</v>
      </c>
      <c r="F61" s="88">
        <f>IF(C61&lt;&gt;0,VLOOKUP(C61,General!$A$15:$C$114,3,FALSE),0)</f>
        <v>0</v>
      </c>
      <c r="G61" s="95"/>
      <c r="H61" s="96">
        <f t="shared" si="21"/>
        <v>0</v>
      </c>
      <c r="I61" s="126"/>
      <c r="O61" s="6">
        <f>O57+$O$72</f>
        <v>0.45833333333333331</v>
      </c>
      <c r="P61" s="105"/>
      <c r="BA61" s="19">
        <v>56</v>
      </c>
      <c r="BB61" s="20">
        <v>56</v>
      </c>
      <c r="BC61" s="21">
        <f t="shared" si="23"/>
        <v>0</v>
      </c>
      <c r="BD61" s="21">
        <f t="shared" si="27"/>
        <v>0</v>
      </c>
      <c r="BE61" s="102">
        <f t="shared" si="27"/>
        <v>0</v>
      </c>
      <c r="BF61" s="140">
        <f t="shared" si="27"/>
        <v>0</v>
      </c>
    </row>
    <row r="62" spans="1:58" ht="16.5" x14ac:dyDescent="0.25">
      <c r="A62" s="91">
        <v>57</v>
      </c>
      <c r="B62" s="92">
        <f t="shared" si="24"/>
        <v>0</v>
      </c>
      <c r="C62" s="93"/>
      <c r="D62" s="94"/>
      <c r="E62" s="88">
        <f>IF(C62&lt;&gt;0,VLOOKUP(C62,General!$A$15:$C$114,2,FALSE),0)</f>
        <v>0</v>
      </c>
      <c r="F62" s="88">
        <f>IF(C62&lt;&gt;0,VLOOKUP(C62,General!$A$15:$C$114,3,FALSE),0)</f>
        <v>0</v>
      </c>
      <c r="G62" s="95"/>
      <c r="H62" s="96">
        <f t="shared" si="21"/>
        <v>0</v>
      </c>
      <c r="I62" s="127">
        <v>15</v>
      </c>
      <c r="J62" s="18" t="s">
        <v>6</v>
      </c>
      <c r="K62" s="18" t="s">
        <v>7</v>
      </c>
      <c r="L62" s="8" t="s">
        <v>1</v>
      </c>
      <c r="M62" s="9" t="s">
        <v>2</v>
      </c>
      <c r="N62" s="10" t="s">
        <v>3</v>
      </c>
      <c r="O62" s="7" t="s">
        <v>0</v>
      </c>
      <c r="P62" s="106"/>
      <c r="BA62" s="19">
        <v>57</v>
      </c>
      <c r="BB62" s="20">
        <v>57</v>
      </c>
      <c r="BC62" s="21">
        <f t="shared" si="23"/>
        <v>0</v>
      </c>
      <c r="BD62" s="21">
        <f t="shared" si="27"/>
        <v>0</v>
      </c>
      <c r="BE62" s="102">
        <f t="shared" si="27"/>
        <v>0</v>
      </c>
      <c r="BF62" s="140">
        <f t="shared" si="27"/>
        <v>0</v>
      </c>
    </row>
    <row r="63" spans="1:58" x14ac:dyDescent="0.25">
      <c r="A63" s="91">
        <v>58</v>
      </c>
      <c r="B63" s="92">
        <f t="shared" si="24"/>
        <v>0</v>
      </c>
      <c r="C63" s="93"/>
      <c r="D63" s="94"/>
      <c r="E63" s="88">
        <f>IF(C63&lt;&gt;0,VLOOKUP(C63,General!$A$15:$C$114,2,FALSE),0)</f>
        <v>0</v>
      </c>
      <c r="F63" s="88">
        <f>IF(C63&lt;&gt;0,VLOOKUP(C63,General!$A$15:$C$114,3,FALSE),0)</f>
        <v>0</v>
      </c>
      <c r="G63" s="95"/>
      <c r="H63" s="96">
        <f t="shared" si="21"/>
        <v>0</v>
      </c>
      <c r="I63" s="124"/>
      <c r="J63" s="23">
        <v>15</v>
      </c>
      <c r="K63" s="24">
        <f>O63</f>
        <v>1</v>
      </c>
      <c r="L63" s="25">
        <f t="shared" ref="L63:L64" si="70">VLOOKUP($J63,$A$6:$C$37,2,FALSE)</f>
        <v>0</v>
      </c>
      <c r="M63" s="26">
        <f t="shared" ref="M63:M64" si="71">VLOOKUP($J63,$A$6:$E$37,5,FALSE)</f>
        <v>0</v>
      </c>
      <c r="N63" s="27"/>
      <c r="O63" s="28">
        <v>1</v>
      </c>
      <c r="P63" s="107"/>
      <c r="BA63" s="19">
        <v>58</v>
      </c>
      <c r="BB63" s="20">
        <v>58</v>
      </c>
      <c r="BC63" s="21">
        <f t="shared" si="23"/>
        <v>0</v>
      </c>
      <c r="BD63" s="21">
        <f t="shared" si="27"/>
        <v>0</v>
      </c>
      <c r="BE63" s="102">
        <f t="shared" si="27"/>
        <v>0</v>
      </c>
      <c r="BF63" s="140">
        <f t="shared" si="27"/>
        <v>0</v>
      </c>
    </row>
    <row r="64" spans="1:58" x14ac:dyDescent="0.25">
      <c r="A64" s="91">
        <v>59</v>
      </c>
      <c r="B64" s="92">
        <f t="shared" si="24"/>
        <v>0</v>
      </c>
      <c r="C64" s="93"/>
      <c r="D64" s="94"/>
      <c r="E64" s="88">
        <f>IF(C64&lt;&gt;0,VLOOKUP(C64,General!$A$15:$C$114,2,FALSE),0)</f>
        <v>0</v>
      </c>
      <c r="F64" s="88">
        <f>IF(C64&lt;&gt;0,VLOOKUP(C64,General!$A$15:$C$114,3,FALSE),0)</f>
        <v>0</v>
      </c>
      <c r="G64" s="95"/>
      <c r="H64" s="96">
        <f t="shared" si="21"/>
        <v>0</v>
      </c>
      <c r="I64" s="125"/>
      <c r="J64" s="29">
        <v>18</v>
      </c>
      <c r="K64" s="30">
        <f t="shared" ref="K64" si="72">O64</f>
        <v>2</v>
      </c>
      <c r="L64" s="31">
        <f t="shared" si="70"/>
        <v>0</v>
      </c>
      <c r="M64" s="32">
        <f t="shared" si="71"/>
        <v>0</v>
      </c>
      <c r="N64" s="33"/>
      <c r="O64" s="34">
        <v>2</v>
      </c>
      <c r="P64" s="107"/>
      <c r="BA64" s="19">
        <v>59</v>
      </c>
      <c r="BB64" s="20">
        <v>59</v>
      </c>
      <c r="BC64" s="21">
        <f t="shared" si="23"/>
        <v>0</v>
      </c>
      <c r="BD64" s="21">
        <f t="shared" si="27"/>
        <v>0</v>
      </c>
      <c r="BE64" s="102">
        <f t="shared" si="27"/>
        <v>0</v>
      </c>
      <c r="BF64" s="140">
        <f t="shared" si="27"/>
        <v>0</v>
      </c>
    </row>
    <row r="65" spans="1:58" x14ac:dyDescent="0.25">
      <c r="A65" s="91">
        <v>60</v>
      </c>
      <c r="B65" s="92">
        <f t="shared" si="24"/>
        <v>0</v>
      </c>
      <c r="C65" s="93"/>
      <c r="D65" s="94"/>
      <c r="E65" s="88">
        <f>IF(C65&lt;&gt;0,VLOOKUP(C65,General!$A$15:$C$114,2,FALSE),0)</f>
        <v>0</v>
      </c>
      <c r="F65" s="88">
        <f>IF(C65&lt;&gt;0,VLOOKUP(C65,General!$A$15:$C$114,3,FALSE),0)</f>
        <v>0</v>
      </c>
      <c r="G65" s="95"/>
      <c r="H65" s="96">
        <f t="shared" si="21"/>
        <v>0</v>
      </c>
      <c r="I65" s="126"/>
      <c r="O65" s="6">
        <f>O61+$O$72</f>
        <v>0.45833333333333331</v>
      </c>
      <c r="P65" s="105"/>
      <c r="BA65" s="19">
        <v>60</v>
      </c>
      <c r="BB65" s="20">
        <v>60</v>
      </c>
      <c r="BC65" s="21">
        <f t="shared" si="23"/>
        <v>0</v>
      </c>
      <c r="BD65" s="21">
        <f t="shared" si="27"/>
        <v>0</v>
      </c>
      <c r="BE65" s="102">
        <f t="shared" si="27"/>
        <v>0</v>
      </c>
      <c r="BF65" s="140">
        <f t="shared" si="27"/>
        <v>0</v>
      </c>
    </row>
    <row r="66" spans="1:58" ht="16.5" x14ac:dyDescent="0.25">
      <c r="A66" s="91">
        <v>61</v>
      </c>
      <c r="B66" s="92">
        <f t="shared" si="24"/>
        <v>0</v>
      </c>
      <c r="C66" s="93"/>
      <c r="D66" s="94"/>
      <c r="E66" s="88">
        <f>IF(C66&lt;&gt;0,VLOOKUP(C66,General!$A$15:$C$114,2,FALSE),0)</f>
        <v>0</v>
      </c>
      <c r="F66" s="88">
        <f>IF(C66&lt;&gt;0,VLOOKUP(C66,General!$A$15:$C$114,3,FALSE),0)</f>
        <v>0</v>
      </c>
      <c r="G66" s="95"/>
      <c r="H66" s="96">
        <f t="shared" si="21"/>
        <v>0</v>
      </c>
      <c r="I66" s="127">
        <v>16</v>
      </c>
      <c r="J66" s="18" t="s">
        <v>6</v>
      </c>
      <c r="K66" s="18" t="s">
        <v>7</v>
      </c>
      <c r="L66" s="8" t="s">
        <v>1</v>
      </c>
      <c r="M66" s="9" t="s">
        <v>2</v>
      </c>
      <c r="N66" s="10" t="s">
        <v>3</v>
      </c>
      <c r="O66" s="7" t="s">
        <v>0</v>
      </c>
      <c r="P66" s="106"/>
      <c r="BA66" s="19">
        <v>61</v>
      </c>
      <c r="BB66" s="20">
        <v>61</v>
      </c>
      <c r="BC66" s="21">
        <f t="shared" si="23"/>
        <v>0</v>
      </c>
      <c r="BD66" s="21">
        <f t="shared" si="27"/>
        <v>0</v>
      </c>
      <c r="BE66" s="102">
        <f t="shared" si="27"/>
        <v>0</v>
      </c>
      <c r="BF66" s="140">
        <f t="shared" si="27"/>
        <v>0</v>
      </c>
    </row>
    <row r="67" spans="1:58" x14ac:dyDescent="0.25">
      <c r="A67" s="91">
        <v>62</v>
      </c>
      <c r="B67" s="92">
        <f t="shared" si="24"/>
        <v>0</v>
      </c>
      <c r="C67" s="93"/>
      <c r="D67" s="94"/>
      <c r="E67" s="88">
        <f>IF(C67&lt;&gt;0,VLOOKUP(C67,General!$A$15:$C$114,2,FALSE),0)</f>
        <v>0</v>
      </c>
      <c r="F67" s="88">
        <f>IF(C67&lt;&gt;0,VLOOKUP(C67,General!$A$15:$C$114,3,FALSE),0)</f>
        <v>0</v>
      </c>
      <c r="G67" s="95"/>
      <c r="H67" s="96">
        <f t="shared" si="21"/>
        <v>0</v>
      </c>
      <c r="I67" s="124"/>
      <c r="J67" s="23">
        <v>2</v>
      </c>
      <c r="K67" s="24">
        <f>O67</f>
        <v>1</v>
      </c>
      <c r="L67" s="25">
        <f t="shared" ref="L67:L68" si="73">VLOOKUP($J67,$A$6:$C$37,2,FALSE)</f>
        <v>0</v>
      </c>
      <c r="M67" s="26">
        <f t="shared" ref="M67:M68" si="74">VLOOKUP($J67,$A$6:$E$37,5,FALSE)</f>
        <v>0</v>
      </c>
      <c r="N67" s="27"/>
      <c r="O67" s="28">
        <v>1</v>
      </c>
      <c r="P67" s="107"/>
      <c r="BA67" s="19">
        <v>62</v>
      </c>
      <c r="BB67" s="20">
        <v>62</v>
      </c>
      <c r="BC67" s="21">
        <f t="shared" si="23"/>
        <v>0</v>
      </c>
      <c r="BD67" s="21">
        <f t="shared" si="27"/>
        <v>0</v>
      </c>
      <c r="BE67" s="102">
        <f t="shared" si="27"/>
        <v>0</v>
      </c>
      <c r="BF67" s="140">
        <f t="shared" si="27"/>
        <v>0</v>
      </c>
    </row>
    <row r="68" spans="1:58" x14ac:dyDescent="0.25">
      <c r="A68" s="91">
        <v>63</v>
      </c>
      <c r="B68" s="92">
        <f t="shared" si="24"/>
        <v>0</v>
      </c>
      <c r="C68" s="93"/>
      <c r="D68" s="94"/>
      <c r="E68" s="88">
        <f>IF(C68&lt;&gt;0,VLOOKUP(C68,General!$A$15:$C$114,2,FALSE),0)</f>
        <v>0</v>
      </c>
      <c r="F68" s="88">
        <f>IF(C68&lt;&gt;0,VLOOKUP(C68,General!$A$15:$C$114,3,FALSE),0)</f>
        <v>0</v>
      </c>
      <c r="G68" s="95"/>
      <c r="H68" s="96">
        <f t="shared" si="21"/>
        <v>0</v>
      </c>
      <c r="I68" s="125"/>
      <c r="J68" s="29">
        <v>31</v>
      </c>
      <c r="K68" s="30">
        <f t="shared" ref="K68" si="75">O68</f>
        <v>2</v>
      </c>
      <c r="L68" s="31">
        <f t="shared" si="73"/>
        <v>0</v>
      </c>
      <c r="M68" s="32">
        <f t="shared" si="74"/>
        <v>0</v>
      </c>
      <c r="N68" s="33"/>
      <c r="O68" s="34">
        <v>2</v>
      </c>
      <c r="P68" s="107"/>
      <c r="BA68" s="19">
        <v>63</v>
      </c>
      <c r="BB68" s="20">
        <v>63</v>
      </c>
      <c r="BC68" s="21">
        <f t="shared" si="23"/>
        <v>0</v>
      </c>
      <c r="BD68" s="21">
        <f t="shared" si="27"/>
        <v>0</v>
      </c>
      <c r="BE68" s="102">
        <f t="shared" si="27"/>
        <v>0</v>
      </c>
      <c r="BF68" s="140">
        <f t="shared" si="27"/>
        <v>0</v>
      </c>
    </row>
    <row r="69" spans="1:58" x14ac:dyDescent="0.25">
      <c r="A69" s="91">
        <v>64</v>
      </c>
      <c r="B69" s="92">
        <f t="shared" si="24"/>
        <v>0</v>
      </c>
      <c r="C69" s="93"/>
      <c r="D69" s="94"/>
      <c r="E69" s="88">
        <f>IF(C69&lt;&gt;0,VLOOKUP(C69,General!$A$15:$C$114,2,FALSE),0)</f>
        <v>0</v>
      </c>
      <c r="F69" s="88">
        <f>IF(C69&lt;&gt;0,VLOOKUP(C69,General!$A$15:$C$114,3,FALSE),0)</f>
        <v>0</v>
      </c>
      <c r="G69" s="95"/>
      <c r="H69" s="96">
        <f t="shared" si="21"/>
        <v>0</v>
      </c>
      <c r="I69" s="126"/>
      <c r="N69" s="43"/>
      <c r="BA69" s="19">
        <v>64</v>
      </c>
      <c r="BB69" s="20">
        <v>64</v>
      </c>
      <c r="BC69" s="21">
        <f t="shared" si="23"/>
        <v>0</v>
      </c>
      <c r="BD69" s="21">
        <f t="shared" si="27"/>
        <v>0</v>
      </c>
      <c r="BE69" s="102">
        <f t="shared" si="27"/>
        <v>0</v>
      </c>
      <c r="BF69" s="140">
        <f t="shared" si="27"/>
        <v>0</v>
      </c>
    </row>
    <row r="70" spans="1:58" x14ac:dyDescent="0.25">
      <c r="A70" s="91">
        <v>65</v>
      </c>
      <c r="B70" s="92">
        <f t="shared" si="24"/>
        <v>0</v>
      </c>
      <c r="C70" s="93"/>
      <c r="D70" s="94"/>
      <c r="E70" s="88">
        <f>IF(C70&lt;&gt;0,VLOOKUP(C70,General!$A$15:$C$114,2,FALSE),0)</f>
        <v>0</v>
      </c>
      <c r="F70" s="88">
        <f>IF(C70&lt;&gt;0,VLOOKUP(C70,General!$A$15:$C$114,3,FALSE),0)</f>
        <v>0</v>
      </c>
      <c r="G70" s="95"/>
      <c r="H70" s="96">
        <f t="shared" si="21"/>
        <v>0</v>
      </c>
      <c r="I70" s="126"/>
      <c r="N70" s="43"/>
      <c r="BA70" s="19">
        <v>65</v>
      </c>
      <c r="BB70" s="20">
        <v>65</v>
      </c>
      <c r="BC70" s="21">
        <f t="shared" si="23"/>
        <v>0</v>
      </c>
      <c r="BD70" s="21">
        <f t="shared" si="27"/>
        <v>0</v>
      </c>
      <c r="BE70" s="102">
        <f t="shared" si="27"/>
        <v>0</v>
      </c>
      <c r="BF70" s="140">
        <f t="shared" si="27"/>
        <v>0</v>
      </c>
    </row>
    <row r="71" spans="1:58" x14ac:dyDescent="0.25">
      <c r="A71" s="91">
        <v>66</v>
      </c>
      <c r="B71" s="92">
        <f t="shared" si="24"/>
        <v>0</v>
      </c>
      <c r="C71" s="93"/>
      <c r="D71" s="94"/>
      <c r="E71" s="88">
        <f>IF(C71&lt;&gt;0,VLOOKUP(C71,General!$A$15:$C$114,2,FALSE),0)</f>
        <v>0</v>
      </c>
      <c r="F71" s="88">
        <f>IF(C71&lt;&gt;0,VLOOKUP(C71,General!$A$15:$C$114,3,FALSE),0)</f>
        <v>0</v>
      </c>
      <c r="G71" s="95"/>
      <c r="H71" s="96">
        <f t="shared" si="21"/>
        <v>0</v>
      </c>
      <c r="I71" s="126"/>
      <c r="N71" s="43"/>
      <c r="O71" s="44"/>
      <c r="P71" s="108"/>
      <c r="BA71" s="19">
        <v>66</v>
      </c>
      <c r="BB71" s="20">
        <v>66</v>
      </c>
      <c r="BC71" s="21">
        <f t="shared" si="23"/>
        <v>0</v>
      </c>
      <c r="BD71" s="21">
        <f t="shared" si="27"/>
        <v>0</v>
      </c>
      <c r="BE71" s="102">
        <f t="shared" si="27"/>
        <v>0</v>
      </c>
      <c r="BF71" s="140">
        <f t="shared" si="27"/>
        <v>0</v>
      </c>
    </row>
    <row r="72" spans="1:58" ht="15.75" x14ac:dyDescent="0.25">
      <c r="A72" s="91">
        <v>67</v>
      </c>
      <c r="B72" s="92">
        <f t="shared" si="24"/>
        <v>0</v>
      </c>
      <c r="C72" s="93"/>
      <c r="D72" s="94"/>
      <c r="E72" s="88">
        <f>IF(C72&lt;&gt;0,VLOOKUP(C72,General!$A$15:$C$114,2,FALSE),0)</f>
        <v>0</v>
      </c>
      <c r="F72" s="88">
        <f>IF(C72&lt;&gt;0,VLOOKUP(C72,General!$A$15:$C$114,3,FALSE),0)</f>
        <v>0</v>
      </c>
      <c r="G72" s="95"/>
      <c r="H72" s="96">
        <f t="shared" si="21"/>
        <v>0</v>
      </c>
      <c r="I72" s="126"/>
      <c r="M72" s="45"/>
      <c r="O72" s="46"/>
      <c r="P72" s="109"/>
      <c r="BA72" s="19">
        <v>67</v>
      </c>
      <c r="BB72" s="20">
        <v>67</v>
      </c>
      <c r="BC72" s="21">
        <f t="shared" si="23"/>
        <v>0</v>
      </c>
      <c r="BD72" s="21">
        <f t="shared" si="27"/>
        <v>0</v>
      </c>
      <c r="BE72" s="102">
        <f t="shared" si="27"/>
        <v>0</v>
      </c>
      <c r="BF72" s="140">
        <f t="shared" si="27"/>
        <v>0</v>
      </c>
    </row>
    <row r="73" spans="1:58" ht="15.75" x14ac:dyDescent="0.25">
      <c r="A73" s="91">
        <v>68</v>
      </c>
      <c r="B73" s="92">
        <f t="shared" si="24"/>
        <v>0</v>
      </c>
      <c r="C73" s="93"/>
      <c r="D73" s="94"/>
      <c r="E73" s="88">
        <f>IF(C73&lt;&gt;0,VLOOKUP(C73,General!$A$15:$C$114,2,FALSE),0)</f>
        <v>0</v>
      </c>
      <c r="F73" s="88">
        <f>IF(C73&lt;&gt;0,VLOOKUP(C73,General!$A$15:$C$114,3,FALSE),0)</f>
        <v>0</v>
      </c>
      <c r="G73" s="95"/>
      <c r="H73" s="96">
        <f t="shared" si="21"/>
        <v>0</v>
      </c>
      <c r="I73" s="126"/>
      <c r="M73" s="45"/>
      <c r="O73" s="46"/>
      <c r="P73" s="109"/>
      <c r="BA73" s="19">
        <v>68</v>
      </c>
      <c r="BB73" s="20">
        <v>68</v>
      </c>
      <c r="BC73" s="21">
        <f t="shared" si="23"/>
        <v>0</v>
      </c>
      <c r="BD73" s="21">
        <f t="shared" si="27"/>
        <v>0</v>
      </c>
      <c r="BE73" s="102">
        <f t="shared" si="27"/>
        <v>0</v>
      </c>
      <c r="BF73" s="140">
        <f t="shared" si="27"/>
        <v>0</v>
      </c>
    </row>
    <row r="74" spans="1:58" ht="15.75" x14ac:dyDescent="0.25">
      <c r="A74" s="91">
        <v>69</v>
      </c>
      <c r="B74" s="92">
        <f t="shared" si="24"/>
        <v>0</v>
      </c>
      <c r="C74" s="93"/>
      <c r="D74" s="94"/>
      <c r="E74" s="88">
        <f>IF(C74&lt;&gt;0,VLOOKUP(C74,General!$A$15:$C$114,2,FALSE),0)</f>
        <v>0</v>
      </c>
      <c r="F74" s="88">
        <f>IF(C74&lt;&gt;0,VLOOKUP(C74,General!$A$15:$C$114,3,FALSE),0)</f>
        <v>0</v>
      </c>
      <c r="G74" s="95"/>
      <c r="H74" s="96">
        <f t="shared" si="21"/>
        <v>0</v>
      </c>
      <c r="I74" s="126"/>
      <c r="M74" s="45"/>
      <c r="O74" s="46"/>
      <c r="P74" s="109"/>
      <c r="BA74" s="19">
        <v>69</v>
      </c>
      <c r="BB74" s="20">
        <v>69</v>
      </c>
      <c r="BC74" s="21">
        <f t="shared" si="23"/>
        <v>0</v>
      </c>
      <c r="BD74" s="21">
        <f t="shared" si="27"/>
        <v>0</v>
      </c>
      <c r="BE74" s="102">
        <f t="shared" si="27"/>
        <v>0</v>
      </c>
      <c r="BF74" s="140">
        <f t="shared" si="27"/>
        <v>0</v>
      </c>
    </row>
    <row r="75" spans="1:58" ht="15.75" x14ac:dyDescent="0.25">
      <c r="A75" s="91">
        <v>70</v>
      </c>
      <c r="B75" s="92">
        <f t="shared" si="24"/>
        <v>0</v>
      </c>
      <c r="C75" s="93"/>
      <c r="D75" s="94"/>
      <c r="E75" s="88">
        <f>IF(C75&lt;&gt;0,VLOOKUP(C75,General!$A$15:$C$114,2,FALSE),0)</f>
        <v>0</v>
      </c>
      <c r="F75" s="88">
        <f>IF(C75&lt;&gt;0,VLOOKUP(C75,General!$A$15:$C$114,3,FALSE),0)</f>
        <v>0</v>
      </c>
      <c r="G75" s="95"/>
      <c r="H75" s="96">
        <f t="shared" si="21"/>
        <v>0</v>
      </c>
      <c r="I75" s="126"/>
      <c r="M75" s="45"/>
      <c r="O75" s="46"/>
      <c r="P75" s="109"/>
      <c r="BA75" s="19">
        <v>70</v>
      </c>
      <c r="BB75" s="20">
        <v>70</v>
      </c>
      <c r="BC75" s="21">
        <f t="shared" si="23"/>
        <v>0</v>
      </c>
      <c r="BD75" s="21">
        <f t="shared" si="27"/>
        <v>0</v>
      </c>
      <c r="BE75" s="102">
        <f t="shared" si="27"/>
        <v>0</v>
      </c>
      <c r="BF75" s="140">
        <f t="shared" si="27"/>
        <v>0</v>
      </c>
    </row>
    <row r="76" spans="1:58" ht="15.75" x14ac:dyDescent="0.25">
      <c r="A76" s="91">
        <v>71</v>
      </c>
      <c r="B76" s="92">
        <f t="shared" si="24"/>
        <v>0</v>
      </c>
      <c r="C76" s="93"/>
      <c r="D76" s="94"/>
      <c r="E76" s="88">
        <f>IF(C76&lt;&gt;0,VLOOKUP(C76,General!$A$15:$C$114,2,FALSE),0)</f>
        <v>0</v>
      </c>
      <c r="F76" s="88">
        <f>IF(C76&lt;&gt;0,VLOOKUP(C76,General!$A$15:$C$114,3,FALSE),0)</f>
        <v>0</v>
      </c>
      <c r="G76" s="95"/>
      <c r="H76" s="96">
        <f t="shared" si="21"/>
        <v>0</v>
      </c>
      <c r="I76" s="126"/>
      <c r="M76" s="45"/>
      <c r="O76" s="46"/>
      <c r="P76" s="109"/>
      <c r="BA76" s="19">
        <v>71</v>
      </c>
      <c r="BB76" s="20">
        <v>71</v>
      </c>
      <c r="BC76" s="21">
        <f t="shared" si="23"/>
        <v>0</v>
      </c>
      <c r="BD76" s="21">
        <f t="shared" si="27"/>
        <v>0</v>
      </c>
      <c r="BE76" s="102">
        <f t="shared" si="27"/>
        <v>0</v>
      </c>
      <c r="BF76" s="140">
        <f t="shared" si="27"/>
        <v>0</v>
      </c>
    </row>
    <row r="77" spans="1:58" x14ac:dyDescent="0.25">
      <c r="A77" s="91">
        <v>72</v>
      </c>
      <c r="B77" s="92">
        <f t="shared" si="24"/>
        <v>0</v>
      </c>
      <c r="C77" s="93"/>
      <c r="D77" s="94"/>
      <c r="E77" s="88">
        <f>IF(C77&lt;&gt;0,VLOOKUP(C77,General!$A$15:$C$114,2,FALSE),0)</f>
        <v>0</v>
      </c>
      <c r="F77" s="88">
        <f>IF(C77&lt;&gt;0,VLOOKUP(C77,General!$A$15:$C$114,3,FALSE),0)</f>
        <v>0</v>
      </c>
      <c r="G77" s="95"/>
      <c r="H77" s="96">
        <f t="shared" si="21"/>
        <v>0</v>
      </c>
      <c r="I77" s="126"/>
      <c r="BA77" s="19">
        <v>72</v>
      </c>
      <c r="BB77" s="20">
        <v>72</v>
      </c>
      <c r="BC77" s="21">
        <f t="shared" si="23"/>
        <v>0</v>
      </c>
      <c r="BD77" s="21">
        <f t="shared" si="27"/>
        <v>0</v>
      </c>
      <c r="BE77" s="102">
        <f t="shared" si="27"/>
        <v>0</v>
      </c>
      <c r="BF77" s="140">
        <f t="shared" si="27"/>
        <v>0</v>
      </c>
    </row>
    <row r="78" spans="1:58" x14ac:dyDescent="0.25">
      <c r="A78" s="91">
        <v>73</v>
      </c>
      <c r="B78" s="92">
        <f t="shared" si="24"/>
        <v>0</v>
      </c>
      <c r="C78" s="93"/>
      <c r="D78" s="94"/>
      <c r="E78" s="88">
        <f>IF(C78&lt;&gt;0,VLOOKUP(C78,General!$A$15:$C$114,2,FALSE),0)</f>
        <v>0</v>
      </c>
      <c r="F78" s="88">
        <f>IF(C78&lt;&gt;0,VLOOKUP(C78,General!$A$15:$C$114,3,FALSE),0)</f>
        <v>0</v>
      </c>
      <c r="G78" s="95"/>
      <c r="H78" s="96">
        <f t="shared" si="21"/>
        <v>0</v>
      </c>
      <c r="I78" s="126"/>
      <c r="BA78" s="19">
        <v>73</v>
      </c>
      <c r="BB78" s="20">
        <v>73</v>
      </c>
      <c r="BC78" s="21">
        <f t="shared" si="23"/>
        <v>0</v>
      </c>
      <c r="BD78" s="21">
        <f t="shared" si="27"/>
        <v>0</v>
      </c>
      <c r="BE78" s="102">
        <f t="shared" si="27"/>
        <v>0</v>
      </c>
      <c r="BF78" s="140">
        <f t="shared" si="27"/>
        <v>0</v>
      </c>
    </row>
    <row r="79" spans="1:58" x14ac:dyDescent="0.25">
      <c r="A79" s="91">
        <v>74</v>
      </c>
      <c r="B79" s="92">
        <f t="shared" si="24"/>
        <v>0</v>
      </c>
      <c r="C79" s="93"/>
      <c r="D79" s="94"/>
      <c r="E79" s="88">
        <f>IF(C79&lt;&gt;0,VLOOKUP(C79,General!$A$15:$C$114,2,FALSE),0)</f>
        <v>0</v>
      </c>
      <c r="F79" s="88">
        <f>IF(C79&lt;&gt;0,VLOOKUP(C79,General!$A$15:$C$114,3,FALSE),0)</f>
        <v>0</v>
      </c>
      <c r="G79" s="95"/>
      <c r="H79" s="96">
        <f t="shared" si="21"/>
        <v>0</v>
      </c>
      <c r="I79" s="126"/>
      <c r="BA79" s="19">
        <v>74</v>
      </c>
      <c r="BB79" s="20">
        <v>74</v>
      </c>
      <c r="BC79" s="21">
        <f t="shared" si="23"/>
        <v>0</v>
      </c>
      <c r="BD79" s="21">
        <f t="shared" si="27"/>
        <v>0</v>
      </c>
      <c r="BE79" s="102">
        <f t="shared" si="27"/>
        <v>0</v>
      </c>
      <c r="BF79" s="140">
        <f t="shared" si="27"/>
        <v>0</v>
      </c>
    </row>
    <row r="80" spans="1:58" x14ac:dyDescent="0.25">
      <c r="A80" s="91">
        <v>75</v>
      </c>
      <c r="B80" s="92">
        <f t="shared" si="24"/>
        <v>0</v>
      </c>
      <c r="C80" s="93"/>
      <c r="D80" s="94"/>
      <c r="E80" s="88">
        <f>IF(C80&lt;&gt;0,VLOOKUP(C80,General!$A$15:$C$114,2,FALSE),0)</f>
        <v>0</v>
      </c>
      <c r="F80" s="88">
        <f>IF(C80&lt;&gt;0,VLOOKUP(C80,General!$A$15:$C$114,3,FALSE),0)</f>
        <v>0</v>
      </c>
      <c r="G80" s="95"/>
      <c r="H80" s="96">
        <f t="shared" si="21"/>
        <v>0</v>
      </c>
      <c r="I80" s="126"/>
      <c r="BA80" s="19">
        <v>75</v>
      </c>
      <c r="BB80" s="20">
        <v>75</v>
      </c>
      <c r="BC80" s="21">
        <f t="shared" si="23"/>
        <v>0</v>
      </c>
      <c r="BD80" s="21">
        <f t="shared" si="27"/>
        <v>0</v>
      </c>
      <c r="BE80" s="102">
        <f t="shared" si="27"/>
        <v>0</v>
      </c>
      <c r="BF80" s="140">
        <f t="shared" si="27"/>
        <v>0</v>
      </c>
    </row>
    <row r="81" spans="1:58" x14ac:dyDescent="0.25">
      <c r="A81" s="91">
        <v>76</v>
      </c>
      <c r="B81" s="92">
        <f t="shared" si="24"/>
        <v>0</v>
      </c>
      <c r="C81" s="93"/>
      <c r="D81" s="94"/>
      <c r="E81" s="88">
        <f>IF(C81&lt;&gt;0,VLOOKUP(C81,General!$A$15:$C$114,2,FALSE),0)</f>
        <v>0</v>
      </c>
      <c r="F81" s="88">
        <f>IF(C81&lt;&gt;0,VLOOKUP(C81,General!$A$15:$C$114,3,FALSE),0)</f>
        <v>0</v>
      </c>
      <c r="G81" s="95"/>
      <c r="H81" s="96">
        <f t="shared" si="21"/>
        <v>0</v>
      </c>
      <c r="I81" s="126"/>
      <c r="BA81" s="19">
        <v>76</v>
      </c>
      <c r="BB81" s="20">
        <v>76</v>
      </c>
      <c r="BC81" s="21">
        <f t="shared" si="23"/>
        <v>0</v>
      </c>
      <c r="BD81" s="21">
        <f t="shared" si="27"/>
        <v>0</v>
      </c>
      <c r="BE81" s="102">
        <f t="shared" si="27"/>
        <v>0</v>
      </c>
      <c r="BF81" s="140">
        <f t="shared" si="27"/>
        <v>0</v>
      </c>
    </row>
    <row r="82" spans="1:58" x14ac:dyDescent="0.25">
      <c r="A82" s="91">
        <v>77</v>
      </c>
      <c r="B82" s="92">
        <f t="shared" si="24"/>
        <v>0</v>
      </c>
      <c r="C82" s="93"/>
      <c r="D82" s="94"/>
      <c r="E82" s="88">
        <f>IF(C82&lt;&gt;0,VLOOKUP(C82,General!$A$15:$C$114,2,FALSE),0)</f>
        <v>0</v>
      </c>
      <c r="F82" s="88">
        <f>IF(C82&lt;&gt;0,VLOOKUP(C82,General!$A$15:$C$114,3,FALSE),0)</f>
        <v>0</v>
      </c>
      <c r="G82" s="95"/>
      <c r="H82" s="96">
        <f t="shared" si="21"/>
        <v>0</v>
      </c>
      <c r="I82" s="126"/>
      <c r="BA82" s="19">
        <v>77</v>
      </c>
      <c r="BB82" s="20">
        <v>77</v>
      </c>
      <c r="BC82" s="21">
        <f t="shared" si="23"/>
        <v>0</v>
      </c>
      <c r="BD82" s="21">
        <f t="shared" si="27"/>
        <v>0</v>
      </c>
      <c r="BE82" s="102">
        <f t="shared" si="27"/>
        <v>0</v>
      </c>
      <c r="BF82" s="140">
        <f t="shared" si="27"/>
        <v>0</v>
      </c>
    </row>
    <row r="83" spans="1:58" x14ac:dyDescent="0.25">
      <c r="A83" s="91">
        <v>78</v>
      </c>
      <c r="B83" s="92">
        <f t="shared" si="24"/>
        <v>0</v>
      </c>
      <c r="C83" s="93"/>
      <c r="D83" s="94"/>
      <c r="E83" s="88">
        <f>IF(C83&lt;&gt;0,VLOOKUP(C83,General!$A$15:$C$114,2,FALSE),0)</f>
        <v>0</v>
      </c>
      <c r="F83" s="88">
        <f>IF(C83&lt;&gt;0,VLOOKUP(C83,General!$A$15:$C$114,3,FALSE),0)</f>
        <v>0</v>
      </c>
      <c r="G83" s="95"/>
      <c r="H83" s="96">
        <f t="shared" si="21"/>
        <v>0</v>
      </c>
      <c r="I83" s="126"/>
      <c r="BA83" s="19">
        <v>78</v>
      </c>
      <c r="BB83" s="20">
        <v>78</v>
      </c>
      <c r="BC83" s="21">
        <f t="shared" si="23"/>
        <v>0</v>
      </c>
      <c r="BD83" s="21">
        <f t="shared" si="27"/>
        <v>0</v>
      </c>
      <c r="BE83" s="102">
        <f t="shared" si="27"/>
        <v>0</v>
      </c>
      <c r="BF83" s="140">
        <f t="shared" si="27"/>
        <v>0</v>
      </c>
    </row>
    <row r="84" spans="1:58" x14ac:dyDescent="0.25">
      <c r="A84" s="91">
        <v>79</v>
      </c>
      <c r="B84" s="92">
        <f t="shared" si="24"/>
        <v>0</v>
      </c>
      <c r="C84" s="93"/>
      <c r="D84" s="94"/>
      <c r="E84" s="88">
        <f>IF(C84&lt;&gt;0,VLOOKUP(C84,General!$A$15:$C$114,2,FALSE),0)</f>
        <v>0</v>
      </c>
      <c r="F84" s="88">
        <f>IF(C84&lt;&gt;0,VLOOKUP(C84,General!$A$15:$C$114,3,FALSE),0)</f>
        <v>0</v>
      </c>
      <c r="G84" s="95"/>
      <c r="H84" s="96">
        <f t="shared" si="21"/>
        <v>0</v>
      </c>
      <c r="I84" s="126"/>
      <c r="BA84" s="19">
        <v>79</v>
      </c>
      <c r="BB84" s="20">
        <v>79</v>
      </c>
      <c r="BC84" s="21">
        <f t="shared" si="23"/>
        <v>0</v>
      </c>
      <c r="BD84" s="21">
        <f t="shared" si="27"/>
        <v>0</v>
      </c>
      <c r="BE84" s="102">
        <f t="shared" si="27"/>
        <v>0</v>
      </c>
      <c r="BF84" s="140">
        <f t="shared" si="27"/>
        <v>0</v>
      </c>
    </row>
    <row r="85" spans="1:58" x14ac:dyDescent="0.25">
      <c r="A85" s="91">
        <v>80</v>
      </c>
      <c r="B85" s="92">
        <f t="shared" si="24"/>
        <v>0</v>
      </c>
      <c r="C85" s="93"/>
      <c r="D85" s="94"/>
      <c r="E85" s="88">
        <f>IF(C85&lt;&gt;0,VLOOKUP(C85,General!$A$15:$C$114,2,FALSE),0)</f>
        <v>0</v>
      </c>
      <c r="F85" s="88">
        <f>IF(C85&lt;&gt;0,VLOOKUP(C85,General!$A$15:$C$114,3,FALSE),0)</f>
        <v>0</v>
      </c>
      <c r="G85" s="95"/>
      <c r="H85" s="96">
        <f t="shared" ref="H85:H105" si="76">IF(G85&gt;0,G85-G$6,0)</f>
        <v>0</v>
      </c>
      <c r="I85" s="126"/>
      <c r="BA85" s="19">
        <v>80</v>
      </c>
      <c r="BB85" s="20">
        <v>80</v>
      </c>
      <c r="BC85" s="21">
        <f t="shared" si="23"/>
        <v>0</v>
      </c>
      <c r="BD85" s="21">
        <f t="shared" si="27"/>
        <v>0</v>
      </c>
      <c r="BE85" s="102">
        <f t="shared" si="27"/>
        <v>0</v>
      </c>
      <c r="BF85" s="140">
        <f t="shared" si="27"/>
        <v>0</v>
      </c>
    </row>
    <row r="86" spans="1:58" x14ac:dyDescent="0.25">
      <c r="A86" s="91">
        <v>81</v>
      </c>
      <c r="B86" s="92">
        <f t="shared" si="24"/>
        <v>0</v>
      </c>
      <c r="C86" s="93"/>
      <c r="D86" s="94"/>
      <c r="E86" s="88">
        <f>IF(C86&lt;&gt;0,VLOOKUP(C86,General!$A$15:$C$114,2,FALSE),0)</f>
        <v>0</v>
      </c>
      <c r="F86" s="88">
        <f>IF(C86&lt;&gt;0,VLOOKUP(C86,General!$A$15:$C$114,3,FALSE),0)</f>
        <v>0</v>
      </c>
      <c r="G86" s="95"/>
      <c r="H86" s="96">
        <f t="shared" si="76"/>
        <v>0</v>
      </c>
      <c r="I86" s="126"/>
      <c r="BA86" s="19">
        <v>81</v>
      </c>
      <c r="BB86" s="20">
        <v>81</v>
      </c>
      <c r="BC86" s="21">
        <f t="shared" ref="BC86:BC88" si="77">VLOOKUP($BB86,$A$22:$E$122,2,FALSE)</f>
        <v>0</v>
      </c>
      <c r="BD86" s="21">
        <f t="shared" si="27"/>
        <v>0</v>
      </c>
      <c r="BE86" s="102">
        <f t="shared" si="27"/>
        <v>0</v>
      </c>
      <c r="BF86" s="140">
        <f t="shared" si="27"/>
        <v>0</v>
      </c>
    </row>
    <row r="87" spans="1:58" x14ac:dyDescent="0.25">
      <c r="A87" s="91">
        <v>82</v>
      </c>
      <c r="B87" s="92">
        <f t="shared" ref="B87:B105" si="78">C87</f>
        <v>0</v>
      </c>
      <c r="C87" s="93"/>
      <c r="D87" s="94"/>
      <c r="E87" s="88">
        <f>IF(C87&lt;&gt;0,VLOOKUP(C87,General!$A$15:$C$114,2,FALSE),0)</f>
        <v>0</v>
      </c>
      <c r="F87" s="88">
        <f>IF(C87&lt;&gt;0,VLOOKUP(C87,General!$A$15:$C$114,3,FALSE),0)</f>
        <v>0</v>
      </c>
      <c r="G87" s="95"/>
      <c r="H87" s="96">
        <f t="shared" si="76"/>
        <v>0</v>
      </c>
      <c r="I87" s="126"/>
      <c r="BA87" s="19">
        <v>82</v>
      </c>
      <c r="BB87" s="20">
        <v>82</v>
      </c>
      <c r="BC87" s="21">
        <f t="shared" si="77"/>
        <v>0</v>
      </c>
      <c r="BD87" s="21">
        <f t="shared" ref="BD87:BF105" si="79">E87</f>
        <v>0</v>
      </c>
      <c r="BE87" s="102">
        <f t="shared" si="79"/>
        <v>0</v>
      </c>
      <c r="BF87" s="140">
        <f t="shared" si="79"/>
        <v>0</v>
      </c>
    </row>
    <row r="88" spans="1:58" x14ac:dyDescent="0.25">
      <c r="A88" s="91">
        <v>83</v>
      </c>
      <c r="B88" s="92">
        <f t="shared" si="78"/>
        <v>0</v>
      </c>
      <c r="C88" s="93"/>
      <c r="D88" s="94"/>
      <c r="E88" s="88">
        <f>IF(C88&lt;&gt;0,VLOOKUP(C88,General!$A$15:$C$114,2,FALSE),0)</f>
        <v>0</v>
      </c>
      <c r="F88" s="88">
        <f>IF(C88&lt;&gt;0,VLOOKUP(C88,General!$A$15:$C$114,3,FALSE),0)</f>
        <v>0</v>
      </c>
      <c r="G88" s="95"/>
      <c r="H88" s="96">
        <f t="shared" si="76"/>
        <v>0</v>
      </c>
      <c r="I88" s="126"/>
      <c r="BA88" s="19">
        <v>83</v>
      </c>
      <c r="BB88" s="20">
        <v>83</v>
      </c>
      <c r="BC88" s="21">
        <f t="shared" si="77"/>
        <v>0</v>
      </c>
      <c r="BD88" s="21">
        <f t="shared" si="79"/>
        <v>0</v>
      </c>
      <c r="BE88" s="102">
        <f t="shared" si="79"/>
        <v>0</v>
      </c>
      <c r="BF88" s="140">
        <f t="shared" si="79"/>
        <v>0</v>
      </c>
    </row>
    <row r="89" spans="1:58" x14ac:dyDescent="0.25">
      <c r="A89" s="91">
        <v>84</v>
      </c>
      <c r="B89" s="92">
        <f t="shared" si="78"/>
        <v>0</v>
      </c>
      <c r="C89" s="93"/>
      <c r="D89" s="94"/>
      <c r="E89" s="88">
        <f>IF(C89&lt;&gt;0,VLOOKUP(C89,General!$A$15:$C$114,2,FALSE),0)</f>
        <v>0</v>
      </c>
      <c r="F89" s="88">
        <f>IF(C89&lt;&gt;0,VLOOKUP(C89,General!$A$15:$C$114,3,FALSE),0)</f>
        <v>0</v>
      </c>
      <c r="G89" s="95"/>
      <c r="H89" s="96">
        <f t="shared" si="76"/>
        <v>0</v>
      </c>
      <c r="I89" s="126"/>
      <c r="BA89" s="19">
        <v>84</v>
      </c>
      <c r="BB89" s="20"/>
      <c r="BC89" s="42">
        <f t="shared" ref="BC89:BC105" si="80">IF(B89&gt;0,B89,0)</f>
        <v>0</v>
      </c>
      <c r="BD89" s="21">
        <f t="shared" si="79"/>
        <v>0</v>
      </c>
      <c r="BE89" s="102">
        <f t="shared" si="79"/>
        <v>0</v>
      </c>
      <c r="BF89" s="140">
        <f t="shared" si="79"/>
        <v>0</v>
      </c>
    </row>
    <row r="90" spans="1:58" x14ac:dyDescent="0.25">
      <c r="A90" s="91">
        <v>85</v>
      </c>
      <c r="B90" s="92">
        <f t="shared" si="78"/>
        <v>0</v>
      </c>
      <c r="C90" s="93"/>
      <c r="D90" s="94"/>
      <c r="E90" s="88">
        <f>IF(C90&lt;&gt;0,VLOOKUP(C90,General!$A$15:$C$114,2,FALSE),0)</f>
        <v>0</v>
      </c>
      <c r="F90" s="88">
        <f>IF(C90&lt;&gt;0,VLOOKUP(C90,General!$A$15:$C$114,3,FALSE),0)</f>
        <v>0</v>
      </c>
      <c r="G90" s="95"/>
      <c r="H90" s="96">
        <f t="shared" si="76"/>
        <v>0</v>
      </c>
      <c r="I90" s="126"/>
      <c r="BA90" s="19">
        <v>85</v>
      </c>
      <c r="BB90" s="20"/>
      <c r="BC90" s="42">
        <f t="shared" si="80"/>
        <v>0</v>
      </c>
      <c r="BD90" s="21">
        <f t="shared" si="79"/>
        <v>0</v>
      </c>
      <c r="BE90" s="102">
        <f t="shared" si="79"/>
        <v>0</v>
      </c>
      <c r="BF90" s="140">
        <f t="shared" si="79"/>
        <v>0</v>
      </c>
    </row>
    <row r="91" spans="1:58" x14ac:dyDescent="0.25">
      <c r="A91" s="91">
        <v>86</v>
      </c>
      <c r="B91" s="92">
        <f t="shared" si="78"/>
        <v>0</v>
      </c>
      <c r="C91" s="93"/>
      <c r="D91" s="94"/>
      <c r="E91" s="88">
        <f>IF(C91&lt;&gt;0,VLOOKUP(C91,General!$A$15:$C$114,2,FALSE),0)</f>
        <v>0</v>
      </c>
      <c r="F91" s="88">
        <f>IF(C91&lt;&gt;0,VLOOKUP(C91,General!$A$15:$C$114,3,FALSE),0)</f>
        <v>0</v>
      </c>
      <c r="G91" s="95"/>
      <c r="H91" s="96">
        <f t="shared" si="76"/>
        <v>0</v>
      </c>
      <c r="I91" s="126"/>
      <c r="BA91" s="19">
        <v>86</v>
      </c>
      <c r="BB91" s="20"/>
      <c r="BC91" s="42">
        <f t="shared" si="80"/>
        <v>0</v>
      </c>
      <c r="BD91" s="21">
        <f t="shared" si="79"/>
        <v>0</v>
      </c>
      <c r="BE91" s="102">
        <f t="shared" si="79"/>
        <v>0</v>
      </c>
      <c r="BF91" s="140">
        <f t="shared" si="79"/>
        <v>0</v>
      </c>
    </row>
    <row r="92" spans="1:58" x14ac:dyDescent="0.25">
      <c r="A92" s="91">
        <v>87</v>
      </c>
      <c r="B92" s="92">
        <f t="shared" si="78"/>
        <v>0</v>
      </c>
      <c r="C92" s="93"/>
      <c r="D92" s="94"/>
      <c r="E92" s="88">
        <f>IF(C92&lt;&gt;0,VLOOKUP(C92,General!$A$15:$C$114,2,FALSE),0)</f>
        <v>0</v>
      </c>
      <c r="F92" s="88">
        <f>IF(C92&lt;&gt;0,VLOOKUP(C92,General!$A$15:$C$114,3,FALSE),0)</f>
        <v>0</v>
      </c>
      <c r="G92" s="95"/>
      <c r="H92" s="96">
        <f t="shared" si="76"/>
        <v>0</v>
      </c>
      <c r="I92" s="126"/>
      <c r="BA92" s="19">
        <v>87</v>
      </c>
      <c r="BB92" s="20"/>
      <c r="BC92" s="42">
        <f t="shared" si="80"/>
        <v>0</v>
      </c>
      <c r="BD92" s="21">
        <f t="shared" si="79"/>
        <v>0</v>
      </c>
      <c r="BE92" s="102">
        <f t="shared" si="79"/>
        <v>0</v>
      </c>
      <c r="BF92" s="140">
        <f t="shared" si="79"/>
        <v>0</v>
      </c>
    </row>
    <row r="93" spans="1:58" x14ac:dyDescent="0.25">
      <c r="A93" s="91">
        <v>88</v>
      </c>
      <c r="B93" s="92">
        <f t="shared" si="78"/>
        <v>0</v>
      </c>
      <c r="C93" s="93"/>
      <c r="D93" s="94"/>
      <c r="E93" s="88">
        <f>IF(C93&lt;&gt;0,VLOOKUP(C93,General!$A$15:$C$114,2,FALSE),0)</f>
        <v>0</v>
      </c>
      <c r="F93" s="88">
        <f>IF(C93&lt;&gt;0,VLOOKUP(C93,General!$A$15:$C$114,3,FALSE),0)</f>
        <v>0</v>
      </c>
      <c r="G93" s="95"/>
      <c r="H93" s="96">
        <f t="shared" si="76"/>
        <v>0</v>
      </c>
      <c r="I93" s="126"/>
      <c r="BA93" s="19">
        <v>88</v>
      </c>
      <c r="BB93" s="20"/>
      <c r="BC93" s="42">
        <f t="shared" si="80"/>
        <v>0</v>
      </c>
      <c r="BD93" s="21">
        <f t="shared" si="79"/>
        <v>0</v>
      </c>
      <c r="BE93" s="102">
        <f t="shared" si="79"/>
        <v>0</v>
      </c>
      <c r="BF93" s="140">
        <f t="shared" si="79"/>
        <v>0</v>
      </c>
    </row>
    <row r="94" spans="1:58" x14ac:dyDescent="0.25">
      <c r="A94" s="91">
        <v>89</v>
      </c>
      <c r="B94" s="92">
        <f t="shared" si="78"/>
        <v>0</v>
      </c>
      <c r="C94" s="93"/>
      <c r="D94" s="94"/>
      <c r="E94" s="88">
        <f>IF(C94&lt;&gt;0,VLOOKUP(C94,General!$A$15:$C$114,2,FALSE),0)</f>
        <v>0</v>
      </c>
      <c r="F94" s="88">
        <f>IF(C94&lt;&gt;0,VLOOKUP(C94,General!$A$15:$C$114,3,FALSE),0)</f>
        <v>0</v>
      </c>
      <c r="G94" s="95"/>
      <c r="H94" s="96">
        <f t="shared" si="76"/>
        <v>0</v>
      </c>
      <c r="I94" s="126"/>
      <c r="BA94" s="19">
        <v>89</v>
      </c>
      <c r="BB94" s="20"/>
      <c r="BC94" s="42">
        <f t="shared" si="80"/>
        <v>0</v>
      </c>
      <c r="BD94" s="21">
        <f t="shared" si="79"/>
        <v>0</v>
      </c>
      <c r="BE94" s="102">
        <f t="shared" si="79"/>
        <v>0</v>
      </c>
      <c r="BF94" s="140">
        <f t="shared" si="79"/>
        <v>0</v>
      </c>
    </row>
    <row r="95" spans="1:58" x14ac:dyDescent="0.25">
      <c r="A95" s="91">
        <v>90</v>
      </c>
      <c r="B95" s="92">
        <f t="shared" si="78"/>
        <v>0</v>
      </c>
      <c r="C95" s="93"/>
      <c r="D95" s="94"/>
      <c r="E95" s="88">
        <f>IF(C95&lt;&gt;0,VLOOKUP(C95,General!$A$15:$C$114,2,FALSE),0)</f>
        <v>0</v>
      </c>
      <c r="F95" s="88">
        <f>IF(C95&lt;&gt;0,VLOOKUP(C95,General!$A$15:$C$114,3,FALSE),0)</f>
        <v>0</v>
      </c>
      <c r="G95" s="95"/>
      <c r="H95" s="96">
        <f t="shared" si="76"/>
        <v>0</v>
      </c>
      <c r="I95" s="126"/>
      <c r="BA95" s="19">
        <v>90</v>
      </c>
      <c r="BB95" s="20"/>
      <c r="BC95" s="42">
        <f t="shared" si="80"/>
        <v>0</v>
      </c>
      <c r="BD95" s="21">
        <f t="shared" si="79"/>
        <v>0</v>
      </c>
      <c r="BE95" s="102">
        <f t="shared" si="79"/>
        <v>0</v>
      </c>
      <c r="BF95" s="140">
        <f t="shared" si="79"/>
        <v>0</v>
      </c>
    </row>
    <row r="96" spans="1:58" x14ac:dyDescent="0.25">
      <c r="A96" s="91">
        <v>91</v>
      </c>
      <c r="B96" s="92">
        <f t="shared" si="78"/>
        <v>0</v>
      </c>
      <c r="C96" s="93"/>
      <c r="D96" s="94"/>
      <c r="E96" s="88">
        <f>IF(C96&lt;&gt;0,VLOOKUP(C96,General!$A$15:$C$114,2,FALSE),0)</f>
        <v>0</v>
      </c>
      <c r="F96" s="88">
        <f>IF(C96&lt;&gt;0,VLOOKUP(C96,General!$A$15:$C$114,3,FALSE),0)</f>
        <v>0</v>
      </c>
      <c r="G96" s="95"/>
      <c r="H96" s="96">
        <f t="shared" si="76"/>
        <v>0</v>
      </c>
      <c r="I96" s="126"/>
      <c r="BA96" s="19">
        <v>91</v>
      </c>
      <c r="BB96" s="20"/>
      <c r="BC96" s="42">
        <f t="shared" si="80"/>
        <v>0</v>
      </c>
      <c r="BD96" s="21">
        <f t="shared" si="79"/>
        <v>0</v>
      </c>
      <c r="BE96" s="102">
        <f t="shared" si="79"/>
        <v>0</v>
      </c>
      <c r="BF96" s="140">
        <f t="shared" si="79"/>
        <v>0</v>
      </c>
    </row>
    <row r="97" spans="1:58" x14ac:dyDescent="0.25">
      <c r="A97" s="91">
        <v>92</v>
      </c>
      <c r="B97" s="92">
        <f t="shared" si="78"/>
        <v>0</v>
      </c>
      <c r="C97" s="93"/>
      <c r="D97" s="94"/>
      <c r="E97" s="88">
        <f>IF(C97&lt;&gt;0,VLOOKUP(C97,General!$A$15:$C$114,2,FALSE),0)</f>
        <v>0</v>
      </c>
      <c r="F97" s="88">
        <f>IF(C97&lt;&gt;0,VLOOKUP(C97,General!$A$15:$C$114,3,FALSE),0)</f>
        <v>0</v>
      </c>
      <c r="G97" s="95"/>
      <c r="H97" s="96">
        <f t="shared" si="76"/>
        <v>0</v>
      </c>
      <c r="I97" s="126"/>
      <c r="BA97" s="19">
        <v>92</v>
      </c>
      <c r="BB97" s="20"/>
      <c r="BC97" s="42">
        <f t="shared" si="80"/>
        <v>0</v>
      </c>
      <c r="BD97" s="21">
        <f t="shared" si="79"/>
        <v>0</v>
      </c>
      <c r="BE97" s="102">
        <f t="shared" si="79"/>
        <v>0</v>
      </c>
      <c r="BF97" s="140">
        <f t="shared" si="79"/>
        <v>0</v>
      </c>
    </row>
    <row r="98" spans="1:58" x14ac:dyDescent="0.25">
      <c r="A98" s="91">
        <v>93</v>
      </c>
      <c r="B98" s="92">
        <f t="shared" si="78"/>
        <v>0</v>
      </c>
      <c r="C98" s="93"/>
      <c r="D98" s="94"/>
      <c r="E98" s="88">
        <f>IF(C98&lt;&gt;0,VLOOKUP(C98,General!$A$15:$C$114,2,FALSE),0)</f>
        <v>0</v>
      </c>
      <c r="F98" s="88">
        <f>IF(C98&lt;&gt;0,VLOOKUP(C98,General!$A$15:$C$114,3,FALSE),0)</f>
        <v>0</v>
      </c>
      <c r="G98" s="95"/>
      <c r="H98" s="96">
        <f t="shared" si="76"/>
        <v>0</v>
      </c>
      <c r="I98" s="126"/>
      <c r="BA98" s="19">
        <v>93</v>
      </c>
      <c r="BB98" s="20"/>
      <c r="BC98" s="42">
        <f t="shared" si="80"/>
        <v>0</v>
      </c>
      <c r="BD98" s="21">
        <f t="shared" si="79"/>
        <v>0</v>
      </c>
      <c r="BE98" s="102">
        <f t="shared" si="79"/>
        <v>0</v>
      </c>
      <c r="BF98" s="140">
        <f t="shared" si="79"/>
        <v>0</v>
      </c>
    </row>
    <row r="99" spans="1:58" x14ac:dyDescent="0.25">
      <c r="A99" s="91">
        <v>94</v>
      </c>
      <c r="B99" s="92">
        <f t="shared" si="78"/>
        <v>0</v>
      </c>
      <c r="C99" s="93"/>
      <c r="D99" s="94"/>
      <c r="E99" s="88">
        <f>IF(C99&lt;&gt;0,VLOOKUP(C99,General!$A$15:$C$114,2,FALSE),0)</f>
        <v>0</v>
      </c>
      <c r="F99" s="88">
        <f>IF(C99&lt;&gt;0,VLOOKUP(C99,General!$A$15:$C$114,3,FALSE),0)</f>
        <v>0</v>
      </c>
      <c r="G99" s="95"/>
      <c r="H99" s="96">
        <f t="shared" si="76"/>
        <v>0</v>
      </c>
      <c r="I99" s="126"/>
      <c r="BA99" s="19">
        <v>94</v>
      </c>
      <c r="BB99" s="20"/>
      <c r="BC99" s="42">
        <f t="shared" si="80"/>
        <v>0</v>
      </c>
      <c r="BD99" s="21">
        <f t="shared" si="79"/>
        <v>0</v>
      </c>
      <c r="BE99" s="102">
        <f t="shared" si="79"/>
        <v>0</v>
      </c>
      <c r="BF99" s="140">
        <f t="shared" si="79"/>
        <v>0</v>
      </c>
    </row>
    <row r="100" spans="1:58" x14ac:dyDescent="0.25">
      <c r="A100" s="91">
        <v>95</v>
      </c>
      <c r="B100" s="92">
        <f t="shared" si="78"/>
        <v>0</v>
      </c>
      <c r="C100" s="93"/>
      <c r="D100" s="94"/>
      <c r="E100" s="88">
        <f>IF(C100&lt;&gt;0,VLOOKUP(C100,General!$A$15:$C$114,2,FALSE),0)</f>
        <v>0</v>
      </c>
      <c r="F100" s="88">
        <f>IF(C100&lt;&gt;0,VLOOKUP(C100,General!$A$15:$C$114,3,FALSE),0)</f>
        <v>0</v>
      </c>
      <c r="G100" s="95"/>
      <c r="H100" s="96">
        <f t="shared" si="76"/>
        <v>0</v>
      </c>
      <c r="I100" s="126"/>
      <c r="BA100" s="19">
        <v>95</v>
      </c>
      <c r="BB100" s="20"/>
      <c r="BC100" s="42">
        <f t="shared" si="80"/>
        <v>0</v>
      </c>
      <c r="BD100" s="21">
        <f t="shared" si="79"/>
        <v>0</v>
      </c>
      <c r="BE100" s="102">
        <f t="shared" si="79"/>
        <v>0</v>
      </c>
      <c r="BF100" s="140">
        <f t="shared" si="79"/>
        <v>0</v>
      </c>
    </row>
    <row r="101" spans="1:58" x14ac:dyDescent="0.25">
      <c r="A101" s="91">
        <v>96</v>
      </c>
      <c r="B101" s="92">
        <f t="shared" si="78"/>
        <v>0</v>
      </c>
      <c r="C101" s="93"/>
      <c r="D101" s="94"/>
      <c r="E101" s="88">
        <f>IF(C101&lt;&gt;0,VLOOKUP(C101,General!$A$15:$C$114,2,FALSE),0)</f>
        <v>0</v>
      </c>
      <c r="F101" s="88">
        <f>IF(C101&lt;&gt;0,VLOOKUP(C101,General!$A$15:$C$114,3,FALSE),0)</f>
        <v>0</v>
      </c>
      <c r="G101" s="95"/>
      <c r="H101" s="96">
        <f t="shared" si="76"/>
        <v>0</v>
      </c>
      <c r="I101" s="126"/>
      <c r="BA101" s="19">
        <v>96</v>
      </c>
      <c r="BB101" s="20"/>
      <c r="BC101" s="42">
        <f t="shared" si="80"/>
        <v>0</v>
      </c>
      <c r="BD101" s="21">
        <f t="shared" si="79"/>
        <v>0</v>
      </c>
      <c r="BE101" s="102">
        <f t="shared" si="79"/>
        <v>0</v>
      </c>
      <c r="BF101" s="140">
        <f t="shared" si="79"/>
        <v>0</v>
      </c>
    </row>
    <row r="102" spans="1:58" x14ac:dyDescent="0.25">
      <c r="A102" s="91">
        <v>97</v>
      </c>
      <c r="B102" s="92">
        <f t="shared" si="78"/>
        <v>0</v>
      </c>
      <c r="C102" s="93"/>
      <c r="D102" s="94"/>
      <c r="E102" s="88">
        <f>IF(C102&lt;&gt;0,VLOOKUP(C102,General!$A$15:$C$114,2,FALSE),0)</f>
        <v>0</v>
      </c>
      <c r="F102" s="88">
        <f>IF(C102&lt;&gt;0,VLOOKUP(C102,General!$A$15:$C$114,3,FALSE),0)</f>
        <v>0</v>
      </c>
      <c r="G102" s="95"/>
      <c r="H102" s="96">
        <f t="shared" si="76"/>
        <v>0</v>
      </c>
      <c r="I102" s="126"/>
      <c r="AM102" s="49"/>
      <c r="AN102" s="52"/>
      <c r="AO102" s="50"/>
      <c r="AY102"/>
      <c r="BA102" s="19">
        <v>97</v>
      </c>
      <c r="BB102" s="20"/>
      <c r="BC102" s="42">
        <f t="shared" si="80"/>
        <v>0</v>
      </c>
      <c r="BD102" s="21">
        <f t="shared" si="79"/>
        <v>0</v>
      </c>
      <c r="BE102" s="102">
        <f t="shared" si="79"/>
        <v>0</v>
      </c>
      <c r="BF102" s="140">
        <f t="shared" si="79"/>
        <v>0</v>
      </c>
    </row>
    <row r="103" spans="1:58" x14ac:dyDescent="0.25">
      <c r="A103" s="91">
        <v>98</v>
      </c>
      <c r="B103" s="92">
        <f t="shared" si="78"/>
        <v>0</v>
      </c>
      <c r="C103" s="93"/>
      <c r="D103" s="94"/>
      <c r="E103" s="88">
        <f>IF(C103&lt;&gt;0,VLOOKUP(C103,General!$A$15:$C$114,2,FALSE),0)</f>
        <v>0</v>
      </c>
      <c r="F103" s="88">
        <f>IF(C103&lt;&gt;0,VLOOKUP(C103,General!$A$15:$C$114,3,FALSE),0)</f>
        <v>0</v>
      </c>
      <c r="G103" s="95"/>
      <c r="H103" s="96">
        <f t="shared" si="76"/>
        <v>0</v>
      </c>
      <c r="I103" s="126"/>
      <c r="AY103"/>
      <c r="BA103" s="19">
        <v>98</v>
      </c>
      <c r="BB103" s="20"/>
      <c r="BC103" s="42">
        <f t="shared" si="80"/>
        <v>0</v>
      </c>
      <c r="BD103" s="21">
        <f t="shared" si="79"/>
        <v>0</v>
      </c>
      <c r="BE103" s="102">
        <f t="shared" si="79"/>
        <v>0</v>
      </c>
      <c r="BF103" s="140">
        <f t="shared" si="79"/>
        <v>0</v>
      </c>
    </row>
    <row r="104" spans="1:58" x14ac:dyDescent="0.25">
      <c r="A104" s="91">
        <v>99</v>
      </c>
      <c r="B104" s="92">
        <f t="shared" si="78"/>
        <v>0</v>
      </c>
      <c r="C104" s="93"/>
      <c r="D104" s="94"/>
      <c r="E104" s="88">
        <f>IF(C104&lt;&gt;0,VLOOKUP(C104,General!$A$15:$C$114,2,FALSE),0)</f>
        <v>0</v>
      </c>
      <c r="F104" s="88">
        <f>IF(C104&lt;&gt;0,VLOOKUP(C104,General!$A$15:$C$114,3,FALSE),0)</f>
        <v>0</v>
      </c>
      <c r="G104" s="95"/>
      <c r="H104" s="96">
        <f t="shared" si="76"/>
        <v>0</v>
      </c>
      <c r="I104" s="126"/>
      <c r="AY104"/>
      <c r="BA104" s="19">
        <v>99</v>
      </c>
      <c r="BB104" s="20"/>
      <c r="BC104" s="42">
        <f t="shared" si="80"/>
        <v>0</v>
      </c>
      <c r="BD104" s="21">
        <f t="shared" si="79"/>
        <v>0</v>
      </c>
      <c r="BE104" s="102">
        <f t="shared" si="79"/>
        <v>0</v>
      </c>
      <c r="BF104" s="140">
        <f t="shared" si="79"/>
        <v>0</v>
      </c>
    </row>
    <row r="105" spans="1:58" x14ac:dyDescent="0.25">
      <c r="A105" s="97">
        <v>100</v>
      </c>
      <c r="B105" s="98">
        <f t="shared" si="78"/>
        <v>0</v>
      </c>
      <c r="C105" s="99"/>
      <c r="D105" s="100"/>
      <c r="E105" s="88">
        <f>IF(C105&lt;&gt;0,VLOOKUP(C105,General!$A$15:$C$114,2,FALSE),0)</f>
        <v>0</v>
      </c>
      <c r="F105" s="88">
        <f>IF(C105&lt;&gt;0,VLOOKUP(C105,General!$A$15:$C$114,3,FALSE),0)</f>
        <v>0</v>
      </c>
      <c r="G105" s="101"/>
      <c r="H105" s="96">
        <f t="shared" si="76"/>
        <v>0</v>
      </c>
      <c r="I105" s="126"/>
      <c r="J105" t="s">
        <v>7</v>
      </c>
      <c r="K105" t="s">
        <v>122</v>
      </c>
      <c r="L105" t="s">
        <v>94</v>
      </c>
      <c r="M105" t="s">
        <v>95</v>
      </c>
      <c r="N105" t="s">
        <v>123</v>
      </c>
      <c r="AY105"/>
      <c r="BA105" s="47">
        <v>100</v>
      </c>
      <c r="BB105" s="48"/>
      <c r="BC105" s="42">
        <f t="shared" si="80"/>
        <v>0</v>
      </c>
      <c r="BD105" s="21">
        <f t="shared" si="79"/>
        <v>0</v>
      </c>
      <c r="BE105" s="102">
        <f t="shared" si="79"/>
        <v>0</v>
      </c>
      <c r="BF105" s="140">
        <f t="shared" si="79"/>
        <v>0</v>
      </c>
    </row>
    <row r="106" spans="1:58" s="104" customFormat="1" x14ac:dyDescent="0.25">
      <c r="A106" s="130"/>
      <c r="B106" s="130"/>
      <c r="C106" s="130">
        <f>COUNTIF(C6:C105,"&gt;0")</f>
        <v>0</v>
      </c>
      <c r="D106" s="130"/>
      <c r="E106" s="130"/>
      <c r="F106" s="130"/>
      <c r="G106" s="130"/>
      <c r="H106" s="130"/>
      <c r="I106" s="131">
        <v>1</v>
      </c>
      <c r="J106" s="104">
        <v>1</v>
      </c>
      <c r="K106" s="104">
        <f>RANK(N106,N106:N107,1)</f>
        <v>1</v>
      </c>
      <c r="L106" s="104">
        <f>VLOOKUP(J106,K7:L8,2,FALSE)</f>
        <v>0</v>
      </c>
      <c r="M106" s="104">
        <f>VLOOKUP(L106,B$6:G$105,4,FALSE)</f>
        <v>0</v>
      </c>
      <c r="N106" s="120">
        <f>VLOOKUP(L106,B$6:G$105,6,FALSE)</f>
        <v>0</v>
      </c>
      <c r="R106" s="131">
        <v>1</v>
      </c>
      <c r="S106" s="104">
        <v>1</v>
      </c>
      <c r="T106" s="104" t="e">
        <f>RANK(W106,W106:W107,1)</f>
        <v>#N/A</v>
      </c>
      <c r="U106" s="104" t="e">
        <f>VLOOKUP(S106,T8:U9,2,FALSE)</f>
        <v>#N/A</v>
      </c>
      <c r="V106" s="104" t="e">
        <f>VLOOKUP(U106,B$6:G$105,4,FALSE)</f>
        <v>#N/A</v>
      </c>
      <c r="W106" s="104" t="e">
        <f>VLOOKUP(U106,B$6:G$105,6,FALSE)</f>
        <v>#N/A</v>
      </c>
      <c r="AA106" s="131">
        <v>1</v>
      </c>
      <c r="AB106" s="104">
        <v>1</v>
      </c>
      <c r="AC106" s="104" t="e">
        <f>RANK(AF106,AF106:AF107,1)</f>
        <v>#N/A</v>
      </c>
      <c r="AD106" s="104" t="e">
        <f>VLOOKUP(AB106,AC12:AD13,2,FALSE)</f>
        <v>#N/A</v>
      </c>
      <c r="AE106" s="104" t="e">
        <f>VLOOKUP(AD106,B$6:G$105,4,FALSE)</f>
        <v>#N/A</v>
      </c>
      <c r="AF106" s="104" t="e">
        <f>VLOOKUP(AD106,B$6:G$105,6,FALSE)</f>
        <v>#N/A</v>
      </c>
      <c r="AJ106" s="131">
        <v>1</v>
      </c>
      <c r="AK106" s="104">
        <v>1</v>
      </c>
      <c r="AL106" s="104" t="e">
        <f>RANK(AO106,AO106:AO107,1)</f>
        <v>#N/A</v>
      </c>
      <c r="AM106" s="104" t="e">
        <f>VLOOKUP(AK106,AL18:AM19,2,FALSE)</f>
        <v>#N/A</v>
      </c>
      <c r="AN106" s="104" t="e">
        <f>VLOOKUP(AM106,$B$6:$G$105,4,FALSE)</f>
        <v>#N/A</v>
      </c>
      <c r="AO106" s="104" t="e">
        <f>VLOOKUP(AM106,$B$6:$G$105,6,FALSE)</f>
        <v>#N/A</v>
      </c>
      <c r="AS106" s="132"/>
      <c r="AT106" s="132"/>
      <c r="AU106" s="132"/>
      <c r="AV106" s="132"/>
      <c r="AW106" s="133"/>
      <c r="AX106" s="132"/>
      <c r="BE106" s="134"/>
      <c r="BF106" s="134"/>
    </row>
    <row r="107" spans="1:58" s="104" customFormat="1" x14ac:dyDescent="0.25">
      <c r="A107" s="130"/>
      <c r="B107" s="130"/>
      <c r="C107" s="130"/>
      <c r="D107" s="130"/>
      <c r="E107" s="130"/>
      <c r="F107" s="130"/>
      <c r="G107" s="130"/>
      <c r="H107" s="130"/>
      <c r="I107" s="131">
        <v>2</v>
      </c>
      <c r="J107" s="104">
        <v>1</v>
      </c>
      <c r="K107" s="104">
        <f>RANK(N107,N106:N107,1)</f>
        <v>1</v>
      </c>
      <c r="L107" s="104">
        <f>VLOOKUP(J107,K11:L12,2,FALSE)</f>
        <v>0</v>
      </c>
      <c r="M107" s="104">
        <f t="shared" ref="M107:M121" si="81">VLOOKUP(L107,B$6:G$105,4,FALSE)</f>
        <v>0</v>
      </c>
      <c r="N107" s="120">
        <f t="shared" ref="N107:N121" si="82">VLOOKUP(L107,B$6:G$105,6,FALSE)</f>
        <v>0</v>
      </c>
      <c r="R107" s="131">
        <v>2</v>
      </c>
      <c r="S107" s="104">
        <v>1</v>
      </c>
      <c r="T107" s="104" t="e">
        <f>RANK(W107,W106:W107,1)</f>
        <v>#N/A</v>
      </c>
      <c r="U107" s="104" t="e">
        <f>VLOOKUP(S107,T14:U15,2,FALSE)</f>
        <v>#N/A</v>
      </c>
      <c r="V107" s="104" t="e">
        <f t="shared" ref="V107:V113" si="83">VLOOKUP(U107,B$6:G$105,4,FALSE)</f>
        <v>#N/A</v>
      </c>
      <c r="W107" s="104" t="e">
        <f t="shared" ref="W107:W113" si="84">VLOOKUP(U107,B$6:G$105,6,FALSE)</f>
        <v>#N/A</v>
      </c>
      <c r="AA107" s="131">
        <v>2</v>
      </c>
      <c r="AB107" s="104">
        <v>1</v>
      </c>
      <c r="AC107" s="104" t="e">
        <f>RANK(AF107,AF106:AF107,1)</f>
        <v>#N/A</v>
      </c>
      <c r="AD107" s="104" t="e">
        <f>VLOOKUP(AB107,AC24:AD25,2,FALSE)</f>
        <v>#N/A</v>
      </c>
      <c r="AE107" s="104" t="e">
        <f t="shared" ref="AE107:AE113" si="85">VLOOKUP(AD107,B$6:G$105,4,FALSE)</f>
        <v>#N/A</v>
      </c>
      <c r="AF107" s="104" t="e">
        <f t="shared" ref="AF107:AF113" si="86">VLOOKUP(AD107,B$6:G$105,6,FALSE)</f>
        <v>#N/A</v>
      </c>
      <c r="AJ107" s="131">
        <v>2</v>
      </c>
      <c r="AK107" s="104">
        <v>1</v>
      </c>
      <c r="AL107" s="104" t="e">
        <f>RANK(AO107,AO106:AO107,1)</f>
        <v>#N/A</v>
      </c>
      <c r="AM107" s="104" t="e">
        <f>VLOOKUP(AK107,AL41:AM42,2,FALSE)</f>
        <v>#N/A</v>
      </c>
      <c r="AN107" s="104" t="e">
        <f t="shared" ref="AN107:AN109" si="87">VLOOKUP(AM107,$B$6:$G$105,4,FALSE)</f>
        <v>#N/A</v>
      </c>
      <c r="AO107" s="104" t="e">
        <f t="shared" ref="AO107:AO109" si="88">VLOOKUP(AM107,$B$6:$G$105,6,FALSE)</f>
        <v>#N/A</v>
      </c>
      <c r="AR107" s="132"/>
      <c r="AS107" s="132"/>
      <c r="AT107" s="132"/>
      <c r="AU107" s="132"/>
      <c r="AV107" s="132"/>
      <c r="AW107" s="133"/>
      <c r="AX107" s="132"/>
      <c r="BE107" s="134"/>
      <c r="BF107" s="134"/>
    </row>
    <row r="108" spans="1:58" s="104" customFormat="1" x14ac:dyDescent="0.25">
      <c r="A108" s="130"/>
      <c r="B108" s="130"/>
      <c r="C108" s="130"/>
      <c r="D108" s="130"/>
      <c r="E108" s="130"/>
      <c r="F108" s="130"/>
      <c r="G108" s="130"/>
      <c r="H108" s="130"/>
      <c r="I108" s="131">
        <v>3</v>
      </c>
      <c r="J108" s="104">
        <v>1</v>
      </c>
      <c r="K108" s="104">
        <f>RANK(N108,N108:N109,1)</f>
        <v>1</v>
      </c>
      <c r="L108" s="104">
        <f>VLOOKUP(J108,K15:L16,2,FALSE)</f>
        <v>0</v>
      </c>
      <c r="M108" s="104">
        <f t="shared" si="81"/>
        <v>0</v>
      </c>
      <c r="N108" s="120">
        <f t="shared" si="82"/>
        <v>0</v>
      </c>
      <c r="R108" s="131">
        <v>3</v>
      </c>
      <c r="S108" s="104">
        <v>1</v>
      </c>
      <c r="T108" s="104" t="e">
        <f>RANK(W108,W108:W109,1)</f>
        <v>#N/A</v>
      </c>
      <c r="U108" s="104" t="e">
        <f>VLOOKUP(S108,T20:U21,2,FALSE)</f>
        <v>#N/A</v>
      </c>
      <c r="V108" s="104" t="e">
        <f t="shared" si="83"/>
        <v>#N/A</v>
      </c>
      <c r="W108" s="104" t="e">
        <f t="shared" si="84"/>
        <v>#N/A</v>
      </c>
      <c r="AA108" s="131">
        <v>3</v>
      </c>
      <c r="AB108" s="104">
        <v>1</v>
      </c>
      <c r="AC108" s="104" t="e">
        <f>RANK(AF108,AF108:AF109,1)</f>
        <v>#N/A</v>
      </c>
      <c r="AD108" s="104" t="e">
        <f>VLOOKUP(AB108,AC35:AD36,2,FALSE)</f>
        <v>#N/A</v>
      </c>
      <c r="AE108" s="104" t="e">
        <f t="shared" si="85"/>
        <v>#N/A</v>
      </c>
      <c r="AF108" s="104" t="e">
        <f t="shared" si="86"/>
        <v>#N/A</v>
      </c>
      <c r="AJ108" s="131">
        <v>3</v>
      </c>
      <c r="AK108" s="104">
        <v>2</v>
      </c>
      <c r="AL108" s="104" t="e">
        <f>RANK(AO108,AO108:AO109,1)</f>
        <v>#N/A</v>
      </c>
      <c r="AM108" s="104" t="e">
        <f>VLOOKUP(AK108,AL18:AM19,2,FALSE)</f>
        <v>#N/A</v>
      </c>
      <c r="AN108" s="104" t="e">
        <f t="shared" si="87"/>
        <v>#N/A</v>
      </c>
      <c r="AO108" s="104" t="e">
        <f t="shared" si="88"/>
        <v>#N/A</v>
      </c>
      <c r="AR108" s="132"/>
      <c r="AS108" s="132"/>
      <c r="AT108" s="132"/>
      <c r="AU108" s="132"/>
      <c r="AV108" s="132"/>
      <c r="AW108" s="133"/>
      <c r="AX108" s="132"/>
      <c r="BE108" s="134"/>
      <c r="BF108" s="134"/>
    </row>
    <row r="109" spans="1:58" s="104" customFormat="1" x14ac:dyDescent="0.25">
      <c r="A109" s="130"/>
      <c r="B109" s="130"/>
      <c r="C109" s="130"/>
      <c r="D109" s="130"/>
      <c r="E109" s="130"/>
      <c r="F109" s="130"/>
      <c r="G109" s="130"/>
      <c r="H109" s="130"/>
      <c r="I109" s="131">
        <v>4</v>
      </c>
      <c r="J109" s="104">
        <v>1</v>
      </c>
      <c r="K109" s="104">
        <f>RANK(N109,N108:N109,1)</f>
        <v>1</v>
      </c>
      <c r="L109" s="104">
        <f>VLOOKUP(J109,K19:L20,2,FALSE)</f>
        <v>0</v>
      </c>
      <c r="M109" s="104">
        <f t="shared" si="81"/>
        <v>0</v>
      </c>
      <c r="N109" s="120">
        <f t="shared" si="82"/>
        <v>0</v>
      </c>
      <c r="R109" s="131">
        <v>4</v>
      </c>
      <c r="S109" s="104">
        <v>1</v>
      </c>
      <c r="T109" s="104" t="e">
        <f>RANK(W109,W108:W109,1)</f>
        <v>#N/A</v>
      </c>
      <c r="U109" s="104" t="e">
        <f>VLOOKUP(S109,T26:U27,2,FALSE)</f>
        <v>#N/A</v>
      </c>
      <c r="V109" s="104" t="e">
        <f t="shared" si="83"/>
        <v>#N/A</v>
      </c>
      <c r="W109" s="104" t="e">
        <f t="shared" si="84"/>
        <v>#N/A</v>
      </c>
      <c r="AA109" s="131">
        <v>4</v>
      </c>
      <c r="AB109" s="104">
        <v>1</v>
      </c>
      <c r="AC109" s="104" t="e">
        <f>RANK(AF109,AF108:AF109,1)</f>
        <v>#N/A</v>
      </c>
      <c r="AD109" s="104" t="e">
        <f>VLOOKUP(AB109,AC47:AD48,2,FALSE)</f>
        <v>#N/A</v>
      </c>
      <c r="AE109" s="104" t="e">
        <f t="shared" si="85"/>
        <v>#N/A</v>
      </c>
      <c r="AF109" s="104" t="e">
        <f t="shared" si="86"/>
        <v>#N/A</v>
      </c>
      <c r="AJ109" s="131">
        <v>4</v>
      </c>
      <c r="AK109" s="104">
        <v>2</v>
      </c>
      <c r="AL109" s="104" t="e">
        <f>RANK(AO109,AO108:AO109,1)</f>
        <v>#N/A</v>
      </c>
      <c r="AM109" s="104" t="e">
        <f>VLOOKUP(AK109,AL41:AM42,2,FALSE)</f>
        <v>#N/A</v>
      </c>
      <c r="AN109" s="104" t="e">
        <f t="shared" si="87"/>
        <v>#N/A</v>
      </c>
      <c r="AO109" s="104" t="e">
        <f t="shared" si="88"/>
        <v>#N/A</v>
      </c>
      <c r="AR109" s="132"/>
      <c r="AS109" s="132"/>
      <c r="AT109" s="132"/>
      <c r="AU109" s="132"/>
      <c r="AV109" s="132"/>
      <c r="AW109" s="133"/>
      <c r="AX109" s="132"/>
      <c r="BE109" s="134"/>
      <c r="BF109" s="134"/>
    </row>
    <row r="110" spans="1:58" s="104" customFormat="1" x14ac:dyDescent="0.25">
      <c r="A110" s="130"/>
      <c r="B110" s="130"/>
      <c r="C110" s="130"/>
      <c r="D110" s="130"/>
      <c r="E110" s="130"/>
      <c r="F110" s="130"/>
      <c r="G110" s="130"/>
      <c r="H110" s="130"/>
      <c r="I110" s="131">
        <v>5</v>
      </c>
      <c r="J110" s="104">
        <v>1</v>
      </c>
      <c r="K110" s="104">
        <f>RANK(N110,N110:N111,1)</f>
        <v>1</v>
      </c>
      <c r="L110" s="104">
        <f>VLOOKUP(J110,K23:L24,2,FALSE)</f>
        <v>0</v>
      </c>
      <c r="M110" s="104">
        <f t="shared" si="81"/>
        <v>0</v>
      </c>
      <c r="N110" s="120">
        <f t="shared" si="82"/>
        <v>0</v>
      </c>
      <c r="R110" s="131">
        <v>5</v>
      </c>
      <c r="S110" s="104">
        <v>1</v>
      </c>
      <c r="T110" s="104" t="e">
        <f>RANK(W110,W110:W111,1)</f>
        <v>#N/A</v>
      </c>
      <c r="U110" s="104" t="e">
        <f>VLOOKUP(S110,T32:U33,2,FALSE)</f>
        <v>#N/A</v>
      </c>
      <c r="V110" s="104" t="e">
        <f t="shared" si="83"/>
        <v>#N/A</v>
      </c>
      <c r="W110" s="104" t="e">
        <f t="shared" si="84"/>
        <v>#N/A</v>
      </c>
      <c r="AA110" s="131">
        <v>5</v>
      </c>
      <c r="AB110" s="104">
        <v>2</v>
      </c>
      <c r="AC110" s="104" t="e">
        <f>RANK(AF110,AF110:AF111,1)</f>
        <v>#N/A</v>
      </c>
      <c r="AD110" s="104" t="e">
        <f>VLOOKUP(AB110,AC12:AD13,2,FALSE)</f>
        <v>#N/A</v>
      </c>
      <c r="AE110" s="104" t="e">
        <f t="shared" si="85"/>
        <v>#N/A</v>
      </c>
      <c r="AF110" s="104" t="e">
        <f t="shared" si="86"/>
        <v>#N/A</v>
      </c>
      <c r="AN110" s="133"/>
      <c r="AR110" s="132"/>
      <c r="AS110" s="132"/>
      <c r="AT110" s="132"/>
      <c r="AU110" s="132"/>
      <c r="AV110" s="132"/>
      <c r="AW110" s="133"/>
      <c r="AX110" s="132"/>
      <c r="BE110" s="134"/>
      <c r="BF110" s="134"/>
    </row>
    <row r="111" spans="1:58" s="104" customFormat="1" x14ac:dyDescent="0.25">
      <c r="A111" s="130"/>
      <c r="B111" s="130"/>
      <c r="C111" s="130"/>
      <c r="D111" s="130"/>
      <c r="E111" s="130"/>
      <c r="F111" s="130"/>
      <c r="G111" s="130"/>
      <c r="H111" s="130"/>
      <c r="I111" s="131">
        <v>6</v>
      </c>
      <c r="J111" s="104">
        <v>1</v>
      </c>
      <c r="K111" s="104">
        <f>RANK(N111,N110:N111,1)</f>
        <v>1</v>
      </c>
      <c r="L111" s="104">
        <f>VLOOKUP(J111,K27:L28,2,FALSE)</f>
        <v>0</v>
      </c>
      <c r="M111" s="104">
        <f t="shared" si="81"/>
        <v>0</v>
      </c>
      <c r="N111" s="120">
        <f t="shared" si="82"/>
        <v>0</v>
      </c>
      <c r="R111" s="131">
        <v>6</v>
      </c>
      <c r="S111" s="104">
        <v>1</v>
      </c>
      <c r="T111" s="104" t="e">
        <f>RANK(W111,W110:W111,1)</f>
        <v>#N/A</v>
      </c>
      <c r="U111" s="104" t="e">
        <f>VLOOKUP(S111,T38:U39,2,FALSE)</f>
        <v>#N/A</v>
      </c>
      <c r="V111" s="104" t="e">
        <f t="shared" si="83"/>
        <v>#N/A</v>
      </c>
      <c r="W111" s="104" t="e">
        <f t="shared" si="84"/>
        <v>#N/A</v>
      </c>
      <c r="X111" s="104" t="s">
        <v>27</v>
      </c>
      <c r="AA111" s="131">
        <v>6</v>
      </c>
      <c r="AB111" s="104">
        <v>2</v>
      </c>
      <c r="AC111" s="104" t="e">
        <f>RANK(AF111,AF110:AF111,1)</f>
        <v>#N/A</v>
      </c>
      <c r="AD111" s="104" t="e">
        <f>VLOOKUP(AB111,AC24:AD25,2,FALSE)</f>
        <v>#N/A</v>
      </c>
      <c r="AE111" s="104" t="e">
        <f t="shared" si="85"/>
        <v>#N/A</v>
      </c>
      <c r="AF111" s="104" t="e">
        <f t="shared" si="86"/>
        <v>#N/A</v>
      </c>
      <c r="AN111" s="133"/>
      <c r="AR111" s="132"/>
      <c r="AS111" s="132"/>
      <c r="AT111" s="132"/>
      <c r="AU111" s="132"/>
      <c r="AV111" s="132"/>
      <c r="AW111" s="133"/>
      <c r="AX111" s="132"/>
      <c r="BE111" s="134"/>
      <c r="BF111" s="134"/>
    </row>
    <row r="112" spans="1:58" s="104" customFormat="1" x14ac:dyDescent="0.25">
      <c r="A112" s="130"/>
      <c r="B112" s="130"/>
      <c r="C112" s="130"/>
      <c r="D112" s="130"/>
      <c r="E112" s="130"/>
      <c r="F112" s="130"/>
      <c r="G112" s="130"/>
      <c r="H112" s="130"/>
      <c r="I112" s="131">
        <v>7</v>
      </c>
      <c r="J112" s="104">
        <v>1</v>
      </c>
      <c r="K112" s="104">
        <f>RANK(N112,N112:N113,1)</f>
        <v>1</v>
      </c>
      <c r="L112" s="104">
        <f>VLOOKUP(J112,K31:L32,2,FALSE)</f>
        <v>0</v>
      </c>
      <c r="M112" s="104">
        <f t="shared" si="81"/>
        <v>0</v>
      </c>
      <c r="N112" s="120">
        <f t="shared" si="82"/>
        <v>0</v>
      </c>
      <c r="R112" s="131">
        <v>7</v>
      </c>
      <c r="S112" s="104">
        <v>1</v>
      </c>
      <c r="T112" s="104" t="e">
        <f>RANK(W112,W112:W113,1)</f>
        <v>#N/A</v>
      </c>
      <c r="U112" s="104" t="e">
        <f>VLOOKUP(S112,T44:U45,2,FALSE)</f>
        <v>#N/A</v>
      </c>
      <c r="V112" s="104" t="e">
        <f t="shared" si="83"/>
        <v>#N/A</v>
      </c>
      <c r="W112" s="104" t="e">
        <f t="shared" si="84"/>
        <v>#N/A</v>
      </c>
      <c r="X112" s="104" t="s">
        <v>27</v>
      </c>
      <c r="AA112" s="131">
        <v>7</v>
      </c>
      <c r="AB112" s="104">
        <v>2</v>
      </c>
      <c r="AC112" s="104" t="e">
        <f>RANK(AF112,AF112:AF113,1)</f>
        <v>#N/A</v>
      </c>
      <c r="AD112" s="104" t="e">
        <f>VLOOKUP(AB112,AC35:AD36,2,FALSE)</f>
        <v>#N/A</v>
      </c>
      <c r="AE112" s="104" t="e">
        <f t="shared" si="85"/>
        <v>#N/A</v>
      </c>
      <c r="AF112" s="104" t="e">
        <f t="shared" si="86"/>
        <v>#N/A</v>
      </c>
      <c r="AN112" s="133"/>
      <c r="AR112" s="132"/>
      <c r="AS112" s="132"/>
      <c r="AT112" s="132"/>
      <c r="AU112" s="132"/>
      <c r="AV112" s="132"/>
      <c r="AW112" s="133"/>
      <c r="AX112" s="132"/>
      <c r="BE112" s="134"/>
      <c r="BF112" s="134"/>
    </row>
    <row r="113" spans="1:58" s="104" customFormat="1" x14ac:dyDescent="0.25">
      <c r="A113" s="130"/>
      <c r="B113" s="130"/>
      <c r="C113" s="130"/>
      <c r="D113" s="130"/>
      <c r="E113" s="130"/>
      <c r="F113" s="130"/>
      <c r="G113" s="130"/>
      <c r="H113" s="130"/>
      <c r="I113" s="131">
        <v>8</v>
      </c>
      <c r="J113" s="104">
        <v>1</v>
      </c>
      <c r="K113" s="104">
        <f>RANK(N113,N112:N113,1)</f>
        <v>1</v>
      </c>
      <c r="L113" s="104">
        <f>VLOOKUP(J113,K35:L36,2,FALSE)</f>
        <v>0</v>
      </c>
      <c r="M113" s="104">
        <f t="shared" si="81"/>
        <v>0</v>
      </c>
      <c r="N113" s="120">
        <f t="shared" si="82"/>
        <v>0</v>
      </c>
      <c r="R113" s="131">
        <v>8</v>
      </c>
      <c r="S113" s="104">
        <v>1</v>
      </c>
      <c r="T113" s="104" t="e">
        <f>RANK(W113,W112:W113,1)</f>
        <v>#N/A</v>
      </c>
      <c r="U113" s="104" t="e">
        <f>VLOOKUP(S113,T50:U51,2,FALSE)</f>
        <v>#N/A</v>
      </c>
      <c r="V113" s="104" t="e">
        <f t="shared" si="83"/>
        <v>#N/A</v>
      </c>
      <c r="W113" s="104" t="e">
        <f t="shared" si="84"/>
        <v>#N/A</v>
      </c>
      <c r="X113" s="104" t="s">
        <v>27</v>
      </c>
      <c r="AA113" s="131">
        <v>8</v>
      </c>
      <c r="AB113" s="104">
        <v>2</v>
      </c>
      <c r="AC113" s="104" t="e">
        <f>RANK(AF113,AF112:AF113,1)</f>
        <v>#N/A</v>
      </c>
      <c r="AD113" s="104" t="e">
        <f>VLOOKUP(AB113,AC47:AD48,2,FALSE)</f>
        <v>#N/A</v>
      </c>
      <c r="AE113" s="104" t="e">
        <f t="shared" si="85"/>
        <v>#N/A</v>
      </c>
      <c r="AF113" s="104" t="e">
        <f t="shared" si="86"/>
        <v>#N/A</v>
      </c>
      <c r="AN113" s="133"/>
      <c r="AR113" s="132"/>
      <c r="AS113" s="132"/>
      <c r="AT113" s="132"/>
      <c r="AU113" s="132"/>
      <c r="AV113" s="132"/>
      <c r="AW113" s="133"/>
      <c r="AX113" s="132"/>
      <c r="BE113" s="134"/>
      <c r="BF113" s="134"/>
    </row>
    <row r="114" spans="1:58" s="104" customFormat="1" x14ac:dyDescent="0.25">
      <c r="A114" s="130"/>
      <c r="B114" s="130"/>
      <c r="C114" s="130"/>
      <c r="D114" s="130"/>
      <c r="E114" s="130"/>
      <c r="F114" s="130"/>
      <c r="G114" s="130"/>
      <c r="H114" s="130"/>
      <c r="I114" s="131">
        <v>9</v>
      </c>
      <c r="J114" s="104">
        <v>1</v>
      </c>
      <c r="K114" s="104">
        <f>RANK(N114,N114:N115,1)</f>
        <v>1</v>
      </c>
      <c r="L114" s="104">
        <f>VLOOKUP(J114,K39:L40,2,FALSE)</f>
        <v>0</v>
      </c>
      <c r="M114" s="104">
        <f t="shared" si="81"/>
        <v>0</v>
      </c>
      <c r="N114" s="120">
        <f t="shared" si="82"/>
        <v>0</v>
      </c>
      <c r="R114" s="131">
        <v>1</v>
      </c>
      <c r="S114" s="104">
        <v>2</v>
      </c>
      <c r="T114" s="104" t="e">
        <f>RANK(W114,W114:W115,1)</f>
        <v>#N/A</v>
      </c>
      <c r="U114" s="104" t="e">
        <f>VLOOKUP(S114,T8:U9,2,FALSE)</f>
        <v>#N/A</v>
      </c>
      <c r="V114" s="104" t="e">
        <f>VLOOKUP(U114,B$6:G$105,4,FALSE)</f>
        <v>#N/A</v>
      </c>
      <c r="W114" s="104" t="e">
        <f>VLOOKUP(U114,B$6:G$105,6,FALSE)</f>
        <v>#N/A</v>
      </c>
      <c r="X114" s="104" t="s">
        <v>27</v>
      </c>
      <c r="AE114" s="133"/>
      <c r="AN114" s="133"/>
      <c r="AR114" s="132"/>
      <c r="AS114" s="132"/>
      <c r="AT114" s="132"/>
      <c r="AU114" s="132"/>
      <c r="AV114" s="132"/>
      <c r="AW114" s="133"/>
      <c r="AX114" s="132"/>
      <c r="BE114" s="134"/>
      <c r="BF114" s="134"/>
    </row>
    <row r="115" spans="1:58" s="104" customFormat="1" x14ac:dyDescent="0.25">
      <c r="A115" s="130"/>
      <c r="B115" s="130"/>
      <c r="C115" s="130"/>
      <c r="D115" s="130"/>
      <c r="E115" s="130"/>
      <c r="F115" s="130"/>
      <c r="G115" s="130"/>
      <c r="H115" s="130"/>
      <c r="I115" s="131">
        <v>10</v>
      </c>
      <c r="J115" s="104">
        <v>1</v>
      </c>
      <c r="K115" s="104">
        <f>RANK(N115,N114:N115,1)</f>
        <v>1</v>
      </c>
      <c r="L115" s="104">
        <f>VLOOKUP(J115,K43:L44,2,FALSE)</f>
        <v>0</v>
      </c>
      <c r="M115" s="104">
        <f t="shared" si="81"/>
        <v>0</v>
      </c>
      <c r="N115" s="120">
        <f t="shared" si="82"/>
        <v>0</v>
      </c>
      <c r="R115" s="131">
        <v>2</v>
      </c>
      <c r="S115" s="104">
        <v>2</v>
      </c>
      <c r="T115" s="104" t="e">
        <f>RANK(W115,W114:W115,1)</f>
        <v>#N/A</v>
      </c>
      <c r="U115" s="104" t="e">
        <f>VLOOKUP(S115,T14:U15,2,FALSE)</f>
        <v>#N/A</v>
      </c>
      <c r="V115" s="104" t="e">
        <f t="shared" ref="V115:V121" si="89">VLOOKUP(U115,B$6:G$105,4,FALSE)</f>
        <v>#N/A</v>
      </c>
      <c r="W115" s="104" t="e">
        <f t="shared" ref="W115:W121" si="90">VLOOKUP(U115,B$6:G$105,6,FALSE)</f>
        <v>#N/A</v>
      </c>
      <c r="X115" s="104" t="s">
        <v>27</v>
      </c>
      <c r="AE115" s="133"/>
      <c r="AN115" s="133"/>
      <c r="AR115" s="132"/>
      <c r="AS115" s="132"/>
      <c r="AT115" s="132"/>
      <c r="AU115" s="132"/>
      <c r="AV115" s="132"/>
      <c r="AW115" s="133"/>
      <c r="AX115" s="132"/>
      <c r="BE115" s="134"/>
      <c r="BF115" s="134"/>
    </row>
    <row r="116" spans="1:58" s="104" customFormat="1" x14ac:dyDescent="0.25">
      <c r="A116" s="130"/>
      <c r="B116" s="130"/>
      <c r="C116" s="130"/>
      <c r="D116" s="130"/>
      <c r="E116" s="130"/>
      <c r="F116" s="130"/>
      <c r="G116" s="130"/>
      <c r="H116" s="130"/>
      <c r="I116" s="131">
        <v>11</v>
      </c>
      <c r="J116" s="104">
        <v>1</v>
      </c>
      <c r="K116" s="104">
        <f>RANK(N116,N116:N117,1)</f>
        <v>1</v>
      </c>
      <c r="L116" s="104">
        <f>VLOOKUP(J116,K47:L48,2,FALSE)</f>
        <v>0</v>
      </c>
      <c r="M116" s="104">
        <f t="shared" si="81"/>
        <v>0</v>
      </c>
      <c r="N116" s="120">
        <f t="shared" si="82"/>
        <v>0</v>
      </c>
      <c r="R116" s="131">
        <v>3</v>
      </c>
      <c r="S116" s="104">
        <v>2</v>
      </c>
      <c r="T116" s="104" t="e">
        <f>RANK(W116,W115:W116,1)</f>
        <v>#N/A</v>
      </c>
      <c r="U116" s="104" t="e">
        <f>VLOOKUP(S116,T20:U21,2,FALSE)</f>
        <v>#N/A</v>
      </c>
      <c r="V116" s="104" t="e">
        <f t="shared" si="89"/>
        <v>#N/A</v>
      </c>
      <c r="W116" s="104" t="e">
        <f t="shared" si="90"/>
        <v>#N/A</v>
      </c>
      <c r="X116" s="104" t="s">
        <v>27</v>
      </c>
      <c r="AE116" s="133"/>
      <c r="AN116" s="133"/>
      <c r="AR116" s="132"/>
      <c r="AS116" s="132"/>
      <c r="AT116" s="132"/>
      <c r="AU116" s="132"/>
      <c r="AV116" s="132"/>
      <c r="AW116" s="133"/>
      <c r="AX116" s="132"/>
      <c r="BE116" s="134"/>
      <c r="BF116" s="134"/>
    </row>
    <row r="117" spans="1:58" s="104" customFormat="1" x14ac:dyDescent="0.25">
      <c r="A117" s="130"/>
      <c r="B117" s="130"/>
      <c r="C117" s="130"/>
      <c r="D117" s="130"/>
      <c r="E117" s="130"/>
      <c r="F117" s="130"/>
      <c r="G117" s="130"/>
      <c r="H117" s="130"/>
      <c r="I117" s="131">
        <v>12</v>
      </c>
      <c r="J117" s="104">
        <v>1</v>
      </c>
      <c r="K117" s="104">
        <f>RANK(N117,N116:N117,1)</f>
        <v>1</v>
      </c>
      <c r="L117" s="104">
        <f>VLOOKUP(J117,K51:L52,2,FALSE)</f>
        <v>0</v>
      </c>
      <c r="M117" s="104">
        <f t="shared" si="81"/>
        <v>0</v>
      </c>
      <c r="N117" s="120">
        <f t="shared" si="82"/>
        <v>0</v>
      </c>
      <c r="R117" s="131">
        <v>4</v>
      </c>
      <c r="S117" s="104">
        <v>2</v>
      </c>
      <c r="T117" s="104" t="e">
        <f>RANK(W117,W116:W117,1)</f>
        <v>#N/A</v>
      </c>
      <c r="U117" s="104" t="e">
        <f>VLOOKUP(S117,T26:U27,2,FALSE)</f>
        <v>#N/A</v>
      </c>
      <c r="V117" s="104" t="e">
        <f t="shared" si="89"/>
        <v>#N/A</v>
      </c>
      <c r="W117" s="104" t="e">
        <f t="shared" si="90"/>
        <v>#N/A</v>
      </c>
      <c r="X117" s="104" t="s">
        <v>27</v>
      </c>
      <c r="AE117" s="133"/>
      <c r="AN117" s="133"/>
      <c r="AR117" s="132"/>
      <c r="AS117" s="132"/>
      <c r="AT117" s="132"/>
      <c r="AU117" s="132"/>
      <c r="AV117" s="132"/>
      <c r="AW117" s="133"/>
      <c r="AX117" s="132"/>
      <c r="BE117" s="134"/>
      <c r="BF117" s="134"/>
    </row>
    <row r="118" spans="1:58" s="104" customFormat="1" x14ac:dyDescent="0.25">
      <c r="A118" s="130"/>
      <c r="B118" s="130"/>
      <c r="C118" s="130"/>
      <c r="D118" s="130"/>
      <c r="E118" s="130"/>
      <c r="F118" s="130"/>
      <c r="G118" s="130"/>
      <c r="H118" s="130"/>
      <c r="I118" s="131">
        <v>13</v>
      </c>
      <c r="J118" s="104">
        <v>1</v>
      </c>
      <c r="K118" s="104">
        <f>RANK(N118,N118:N119,1)</f>
        <v>1</v>
      </c>
      <c r="L118" s="104">
        <f>VLOOKUP(J118,K55:L56,2,FALSE)</f>
        <v>0</v>
      </c>
      <c r="M118" s="104">
        <f t="shared" si="81"/>
        <v>0</v>
      </c>
      <c r="N118" s="120">
        <f t="shared" si="82"/>
        <v>0</v>
      </c>
      <c r="R118" s="131">
        <v>5</v>
      </c>
      <c r="S118" s="104">
        <v>2</v>
      </c>
      <c r="T118" s="104" t="e">
        <f>RANK(W118,W118:W119,1)</f>
        <v>#N/A</v>
      </c>
      <c r="U118" s="104" t="e">
        <f>VLOOKUP(S118,T32:U33,2,FALSE)</f>
        <v>#N/A</v>
      </c>
      <c r="V118" s="104" t="e">
        <f t="shared" si="89"/>
        <v>#N/A</v>
      </c>
      <c r="W118" s="104" t="e">
        <f t="shared" si="90"/>
        <v>#N/A</v>
      </c>
      <c r="X118" s="104" t="s">
        <v>27</v>
      </c>
      <c r="AE118" s="133"/>
      <c r="AN118" s="133"/>
      <c r="AR118" s="132"/>
      <c r="AS118" s="132"/>
      <c r="AT118" s="132"/>
      <c r="AU118" s="132"/>
      <c r="AV118" s="132"/>
      <c r="AW118" s="133"/>
      <c r="AX118" s="132"/>
      <c r="AY118" s="132"/>
      <c r="BE118" s="134"/>
      <c r="BF118" s="134"/>
    </row>
    <row r="119" spans="1:58" s="104" customFormat="1" x14ac:dyDescent="0.25">
      <c r="A119" s="130"/>
      <c r="B119" s="130"/>
      <c r="C119" s="130"/>
      <c r="D119" s="130"/>
      <c r="E119" s="130"/>
      <c r="F119" s="130"/>
      <c r="G119" s="130"/>
      <c r="H119" s="130"/>
      <c r="I119" s="131">
        <v>14</v>
      </c>
      <c r="J119" s="104">
        <v>1</v>
      </c>
      <c r="K119" s="104">
        <f>RANK(N119,N118:N119,1)</f>
        <v>1</v>
      </c>
      <c r="L119" s="104">
        <f>VLOOKUP(J119,K59:L60,2,FALSE)</f>
        <v>0</v>
      </c>
      <c r="M119" s="104">
        <f t="shared" si="81"/>
        <v>0</v>
      </c>
      <c r="N119" s="120">
        <f t="shared" si="82"/>
        <v>0</v>
      </c>
      <c r="R119" s="131">
        <v>6</v>
      </c>
      <c r="S119" s="104">
        <v>2</v>
      </c>
      <c r="T119" s="104" t="e">
        <f>RANK(W119,W118:W119,1)</f>
        <v>#N/A</v>
      </c>
      <c r="U119" s="104" t="e">
        <f>VLOOKUP(S119,T38:U39,2,FALSE)</f>
        <v>#N/A</v>
      </c>
      <c r="V119" s="104" t="e">
        <f t="shared" si="89"/>
        <v>#N/A</v>
      </c>
      <c r="W119" s="104" t="e">
        <f t="shared" si="90"/>
        <v>#N/A</v>
      </c>
      <c r="X119" s="104" t="s">
        <v>27</v>
      </c>
      <c r="AE119" s="133"/>
      <c r="AN119" s="133"/>
      <c r="AR119" s="132"/>
      <c r="AS119" s="132"/>
      <c r="AT119" s="132"/>
      <c r="AU119" s="132"/>
      <c r="AV119" s="132"/>
      <c r="AW119" s="133"/>
      <c r="AX119" s="132"/>
      <c r="AY119" s="132"/>
      <c r="BE119" s="134"/>
      <c r="BF119" s="134"/>
    </row>
    <row r="120" spans="1:58" s="104" customFormat="1" x14ac:dyDescent="0.25">
      <c r="A120" s="130"/>
      <c r="B120" s="130"/>
      <c r="C120" s="130"/>
      <c r="D120" s="130"/>
      <c r="E120" s="130"/>
      <c r="F120" s="130"/>
      <c r="G120" s="130"/>
      <c r="H120" s="130"/>
      <c r="I120" s="131">
        <v>15</v>
      </c>
      <c r="J120" s="104">
        <v>1</v>
      </c>
      <c r="K120" s="104">
        <f>RANK(N120,N120:N121,1)</f>
        <v>1</v>
      </c>
      <c r="L120" s="104">
        <f>VLOOKUP(J120,K63:L64,2,FALSE)</f>
        <v>0</v>
      </c>
      <c r="M120" s="104">
        <f t="shared" si="81"/>
        <v>0</v>
      </c>
      <c r="N120" s="120">
        <f t="shared" si="82"/>
        <v>0</v>
      </c>
      <c r="R120" s="131">
        <v>7</v>
      </c>
      <c r="S120" s="104">
        <v>2</v>
      </c>
      <c r="T120" s="104" t="e">
        <f>RANK(W120,W120:W121,1)</f>
        <v>#N/A</v>
      </c>
      <c r="U120" s="104" t="e">
        <f>VLOOKUP(S120,T44:U45,2,FALSE)</f>
        <v>#N/A</v>
      </c>
      <c r="V120" s="104" t="e">
        <f t="shared" si="89"/>
        <v>#N/A</v>
      </c>
      <c r="W120" s="104" t="e">
        <f t="shared" si="90"/>
        <v>#N/A</v>
      </c>
      <c r="X120" s="104" t="s">
        <v>27</v>
      </c>
      <c r="AE120" s="133"/>
      <c r="AN120" s="133"/>
      <c r="AR120" s="132"/>
      <c r="AS120" s="132"/>
      <c r="AT120" s="132"/>
      <c r="AU120" s="132"/>
      <c r="AV120" s="132"/>
      <c r="AW120" s="133"/>
      <c r="AX120" s="132"/>
      <c r="AY120" s="132"/>
      <c r="BE120" s="134"/>
      <c r="BF120" s="134"/>
    </row>
    <row r="121" spans="1:58" s="104" customFormat="1" x14ac:dyDescent="0.25">
      <c r="A121" s="130"/>
      <c r="B121" s="130"/>
      <c r="C121" s="130"/>
      <c r="D121" s="130"/>
      <c r="E121" s="130"/>
      <c r="F121" s="130"/>
      <c r="G121" s="130"/>
      <c r="H121" s="130"/>
      <c r="I121" s="131">
        <v>16</v>
      </c>
      <c r="J121" s="104">
        <v>1</v>
      </c>
      <c r="K121" s="104">
        <f>RANK(N121,N120:N121,1)</f>
        <v>1</v>
      </c>
      <c r="L121" s="104">
        <f>VLOOKUP(J121,K67:L68,2,FALSE)</f>
        <v>0</v>
      </c>
      <c r="M121" s="104">
        <f t="shared" si="81"/>
        <v>0</v>
      </c>
      <c r="N121" s="120">
        <f t="shared" si="82"/>
        <v>0</v>
      </c>
      <c r="R121" s="131">
        <v>8</v>
      </c>
      <c r="S121" s="104">
        <v>2</v>
      </c>
      <c r="T121" s="104" t="e">
        <f>RANK(W121,W120:W121,1)</f>
        <v>#N/A</v>
      </c>
      <c r="U121" s="104" t="e">
        <f>VLOOKUP(S121,T50:U51,2,FALSE)</f>
        <v>#N/A</v>
      </c>
      <c r="V121" s="104" t="e">
        <f t="shared" si="89"/>
        <v>#N/A</v>
      </c>
      <c r="W121" s="104" t="e">
        <f t="shared" si="90"/>
        <v>#N/A</v>
      </c>
      <c r="X121" s="104" t="s">
        <v>27</v>
      </c>
      <c r="AE121" s="133"/>
      <c r="AK121" s="104" t="e">
        <f>RANK(AO121,AO$121:AO$122,1)</f>
        <v>#N/A</v>
      </c>
      <c r="AL121" s="104">
        <v>2</v>
      </c>
      <c r="AM121" s="135" t="e">
        <f>VLOOKUP($AL121,$AL$18:$AN$19,2,FALSE)</f>
        <v>#N/A</v>
      </c>
      <c r="AN121" s="136" t="e">
        <f>VLOOKUP($AL121,$AL$18:$AN$19,3,FALSE)</f>
        <v>#N/A</v>
      </c>
      <c r="AO121" s="137" t="e">
        <f>VLOOKUP(AM121,B$6:E$37,4,FALSE)</f>
        <v>#N/A</v>
      </c>
      <c r="AR121" s="132"/>
      <c r="AS121" s="132"/>
      <c r="AT121" s="132"/>
      <c r="AU121" s="132"/>
      <c r="AV121" s="132"/>
      <c r="AW121" s="133"/>
      <c r="AX121" s="132"/>
      <c r="AY121" s="132"/>
      <c r="BE121" s="134"/>
      <c r="BF121" s="134"/>
    </row>
    <row r="122" spans="1:58" x14ac:dyDescent="0.25">
      <c r="I122" s="128">
        <v>1</v>
      </c>
      <c r="J122" s="69">
        <v>2</v>
      </c>
      <c r="K122" s="69">
        <f>RANK(N122,N122:N123,1)</f>
        <v>1</v>
      </c>
      <c r="L122" s="69">
        <f>VLOOKUP(J122,K7:L8,2,FALSE)</f>
        <v>0</v>
      </c>
      <c r="M122" s="69">
        <f>VLOOKUP(L122,B$6:G$105,4,FALSE)</f>
        <v>0</v>
      </c>
      <c r="N122" s="129">
        <f>VLOOKUP(L122,B$6:G$105,6,FALSE)</f>
        <v>0</v>
      </c>
      <c r="R122" t="e">
        <f t="shared" ref="R122:R129" si="91">RANK(V122,V$122:V$129,1)</f>
        <v>#N/A</v>
      </c>
      <c r="S122">
        <v>2</v>
      </c>
      <c r="T122" s="49" t="e">
        <f>VLOOKUP($S122,$T$8:$V$9,2,FALSE)</f>
        <v>#N/A</v>
      </c>
      <c r="U122" s="50" t="e">
        <f>VLOOKUP(T122,B$6:F$37,4,FALSE)</f>
        <v>#N/A</v>
      </c>
      <c r="V122" s="50" t="e">
        <f t="shared" ref="V122:V129" si="92">VLOOKUP(T122,B$6:G$37,6,FALSE)</f>
        <v>#N/A</v>
      </c>
      <c r="X122" t="s">
        <v>27</v>
      </c>
      <c r="AA122" t="e">
        <f>RANK(AE122,AE$122:AE$125,1)</f>
        <v>#N/A</v>
      </c>
      <c r="AB122">
        <v>2</v>
      </c>
      <c r="AC122" s="49" t="e">
        <f>VLOOKUP($AB122,$AC$12:$AE$13,2,FALSE)</f>
        <v>#N/A</v>
      </c>
      <c r="AD122" s="49" t="e">
        <f>VLOOKUP($AB122,$AC$12:$AE$13,3,FALSE)</f>
        <v>#N/A</v>
      </c>
      <c r="AE122" s="51" t="e">
        <f>VLOOKUP(AC122,B$6:G$37,6,FALSE)</f>
        <v>#N/A</v>
      </c>
      <c r="AK122" t="e">
        <f>RANK(AO122,AO$121:AO$122,1)</f>
        <v>#N/A</v>
      </c>
      <c r="AL122">
        <v>2</v>
      </c>
      <c r="AM122" s="49" t="e">
        <f>VLOOKUP($AL122,$AL$41:$AN$42,2,FALSE)</f>
        <v>#N/A</v>
      </c>
      <c r="AN122" s="52" t="e">
        <f>VLOOKUP($AL122,$AL$41:$AN$42,3,FALSE)</f>
        <v>#N/A</v>
      </c>
      <c r="AO122" s="50" t="e">
        <f>VLOOKUP(AM122,B$6:E$37,4,FALSE)</f>
        <v>#N/A</v>
      </c>
      <c r="AR122" s="3"/>
    </row>
    <row r="123" spans="1:58" x14ac:dyDescent="0.25">
      <c r="I123" s="128">
        <v>2</v>
      </c>
      <c r="J123" s="69">
        <v>2</v>
      </c>
      <c r="K123" s="69">
        <f>RANK(N123,N122:N123,1)</f>
        <v>1</v>
      </c>
      <c r="L123" s="69">
        <f>VLOOKUP(J123,K11:L12,2,FALSE)</f>
        <v>0</v>
      </c>
      <c r="M123" s="69">
        <f t="shared" ref="M123:M137" si="93">VLOOKUP(L123,B$6:G$105,4,FALSE)</f>
        <v>0</v>
      </c>
      <c r="N123" s="129">
        <f t="shared" ref="N123:N137" si="94">VLOOKUP(L123,B$6:G$105,6,FALSE)</f>
        <v>0</v>
      </c>
      <c r="R123" t="e">
        <f t="shared" si="91"/>
        <v>#N/A</v>
      </c>
      <c r="S123">
        <v>2</v>
      </c>
      <c r="T123" s="49" t="e">
        <f>VLOOKUP($S123,$T$14:$V$15,2,FALSE)</f>
        <v>#N/A</v>
      </c>
      <c r="U123" s="50" t="e">
        <f t="shared" ref="U123:U129" si="95">VLOOKUP(T123,B$6:F$37,4,FALSE)</f>
        <v>#N/A</v>
      </c>
      <c r="V123" s="50" t="e">
        <f t="shared" si="92"/>
        <v>#N/A</v>
      </c>
      <c r="X123" t="s">
        <v>27</v>
      </c>
      <c r="AA123" t="e">
        <f>RANK(AE123,AE$122:AE$125,1)</f>
        <v>#N/A</v>
      </c>
      <c r="AB123">
        <v>2</v>
      </c>
      <c r="AC123" s="49" t="e">
        <f>VLOOKUP($AB123,$AC$24:$AE$25,2,FALSE)</f>
        <v>#N/A</v>
      </c>
      <c r="AD123" s="49" t="e">
        <f>VLOOKUP($AB123,$AC$24:$AE$25,3,FALSE)</f>
        <v>#N/A</v>
      </c>
      <c r="AE123" s="51" t="e">
        <f>VLOOKUP(AC123,B$6:G$37,6,FALSE)</f>
        <v>#N/A</v>
      </c>
    </row>
    <row r="124" spans="1:58" x14ac:dyDescent="0.25">
      <c r="I124" s="121">
        <v>3</v>
      </c>
      <c r="J124">
        <v>2</v>
      </c>
      <c r="K124">
        <f>RANK(N124,N124:N125,1)</f>
        <v>1</v>
      </c>
      <c r="L124">
        <f>VLOOKUP(J124,K15:L16,2,FALSE)</f>
        <v>0</v>
      </c>
      <c r="M124">
        <f t="shared" si="93"/>
        <v>0</v>
      </c>
      <c r="N124" s="120">
        <f t="shared" si="94"/>
        <v>0</v>
      </c>
      <c r="R124" t="e">
        <f t="shared" si="91"/>
        <v>#N/A</v>
      </c>
      <c r="S124">
        <v>2</v>
      </c>
      <c r="T124" s="49" t="e">
        <f>VLOOKUP($S124,$T$20:$V$21,2,FALSE)</f>
        <v>#N/A</v>
      </c>
      <c r="U124" s="50" t="e">
        <f t="shared" si="95"/>
        <v>#N/A</v>
      </c>
      <c r="V124" s="50" t="e">
        <f t="shared" si="92"/>
        <v>#N/A</v>
      </c>
      <c r="X124" t="s">
        <v>27</v>
      </c>
      <c r="AA124" t="e">
        <f>RANK(AE124,AE$122:AE$125,1)</f>
        <v>#N/A</v>
      </c>
      <c r="AB124">
        <v>2</v>
      </c>
      <c r="AC124" s="49" t="e">
        <f>VLOOKUP($AB124,$AC$35:$AE$36,2,FALSE)</f>
        <v>#N/A</v>
      </c>
      <c r="AD124" s="49" t="e">
        <f>VLOOKUP($AB124,$AC$35:$AE$36,3,FALSE)</f>
        <v>#N/A</v>
      </c>
      <c r="AE124" s="51" t="e">
        <f>VLOOKUP(AC124,B$6:G$37,6,FALSE)</f>
        <v>#N/A</v>
      </c>
    </row>
    <row r="125" spans="1:58" x14ac:dyDescent="0.25">
      <c r="I125" s="121">
        <v>4</v>
      </c>
      <c r="J125">
        <v>2</v>
      </c>
      <c r="K125">
        <f>RANK(N125,N124:N125,1)</f>
        <v>1</v>
      </c>
      <c r="L125">
        <f>VLOOKUP(J125,K19:L20,2,FALSE)</f>
        <v>0</v>
      </c>
      <c r="M125">
        <f t="shared" si="93"/>
        <v>0</v>
      </c>
      <c r="N125" s="120">
        <f t="shared" si="94"/>
        <v>0</v>
      </c>
      <c r="R125" t="e">
        <f t="shared" si="91"/>
        <v>#N/A</v>
      </c>
      <c r="S125">
        <v>2</v>
      </c>
      <c r="T125" s="49" t="e">
        <f>VLOOKUP($S125,$T$26:$V$27,2,FALSE)</f>
        <v>#N/A</v>
      </c>
      <c r="U125" s="50" t="e">
        <f t="shared" si="95"/>
        <v>#N/A</v>
      </c>
      <c r="V125" s="50" t="e">
        <f t="shared" si="92"/>
        <v>#N/A</v>
      </c>
      <c r="X125" t="s">
        <v>27</v>
      </c>
      <c r="AA125" t="e">
        <f>RANK(AE125,AE$122:AE$125,1)</f>
        <v>#N/A</v>
      </c>
      <c r="AB125">
        <v>2</v>
      </c>
      <c r="AC125" s="49" t="e">
        <f>VLOOKUP($AB125,$AC$47:$AE$48,2,FALSE)</f>
        <v>#N/A</v>
      </c>
      <c r="AD125" s="49" t="e">
        <f>VLOOKUP($AB125,$AC$47:$AE$48,3,FALSE)</f>
        <v>#N/A</v>
      </c>
      <c r="AE125" s="51" t="e">
        <f>VLOOKUP(AC125,B$6:G$37,6,FALSE)</f>
        <v>#N/A</v>
      </c>
    </row>
    <row r="126" spans="1:58" x14ac:dyDescent="0.25">
      <c r="I126" s="128">
        <v>5</v>
      </c>
      <c r="J126" s="69">
        <v>2</v>
      </c>
      <c r="K126" s="69">
        <f>RANK(N126,N126:N127,1)</f>
        <v>1</v>
      </c>
      <c r="L126" s="69">
        <f>VLOOKUP(J126,K23:L24,2,FALSE)</f>
        <v>0</v>
      </c>
      <c r="M126" s="69">
        <f t="shared" si="93"/>
        <v>0</v>
      </c>
      <c r="N126" s="129">
        <f t="shared" si="94"/>
        <v>0</v>
      </c>
      <c r="R126" t="e">
        <f t="shared" si="91"/>
        <v>#N/A</v>
      </c>
      <c r="S126">
        <v>2</v>
      </c>
      <c r="T126" s="49" t="e">
        <f>VLOOKUP($S126,$T$32:$V$33,2,FALSE)</f>
        <v>#N/A</v>
      </c>
      <c r="U126" s="50" t="e">
        <f t="shared" si="95"/>
        <v>#N/A</v>
      </c>
      <c r="V126" s="50" t="e">
        <f t="shared" si="92"/>
        <v>#N/A</v>
      </c>
      <c r="X126" t="s">
        <v>27</v>
      </c>
      <c r="AC126" s="49"/>
      <c r="AD126" s="49"/>
      <c r="AE126" s="51"/>
    </row>
    <row r="127" spans="1:58" x14ac:dyDescent="0.25">
      <c r="I127" s="128">
        <v>6</v>
      </c>
      <c r="J127" s="69">
        <v>2</v>
      </c>
      <c r="K127" s="69">
        <f>RANK(N127,N126:N127,1)</f>
        <v>1</v>
      </c>
      <c r="L127" s="69">
        <f>VLOOKUP(J127,K27:L28,2,FALSE)</f>
        <v>0</v>
      </c>
      <c r="M127" s="69">
        <f t="shared" si="93"/>
        <v>0</v>
      </c>
      <c r="N127" s="129">
        <f t="shared" si="94"/>
        <v>0</v>
      </c>
      <c r="R127" t="e">
        <f t="shared" si="91"/>
        <v>#N/A</v>
      </c>
      <c r="S127">
        <v>2</v>
      </c>
      <c r="T127" s="49" t="e">
        <f>VLOOKUP($S127,$T$38:$V$39,2,FALSE)</f>
        <v>#N/A</v>
      </c>
      <c r="U127" s="50" t="e">
        <f t="shared" si="95"/>
        <v>#N/A</v>
      </c>
      <c r="V127" s="50" t="e">
        <f t="shared" si="92"/>
        <v>#N/A</v>
      </c>
      <c r="X127" t="s">
        <v>27</v>
      </c>
      <c r="AC127" s="49"/>
      <c r="AD127" s="49"/>
      <c r="AE127" s="51"/>
    </row>
    <row r="128" spans="1:58" x14ac:dyDescent="0.25">
      <c r="I128" s="121">
        <v>7</v>
      </c>
      <c r="J128">
        <v>2</v>
      </c>
      <c r="K128">
        <f>RANK(N128,N128:N129,1)</f>
        <v>1</v>
      </c>
      <c r="L128">
        <f>VLOOKUP(J128,K31:L32,2,FALSE)</f>
        <v>0</v>
      </c>
      <c r="M128">
        <f t="shared" si="93"/>
        <v>0</v>
      </c>
      <c r="N128" s="120">
        <f t="shared" si="94"/>
        <v>0</v>
      </c>
      <c r="R128" t="e">
        <f t="shared" si="91"/>
        <v>#N/A</v>
      </c>
      <c r="S128">
        <v>2</v>
      </c>
      <c r="T128" s="49" t="e">
        <f>VLOOKUP($S128,$T$44:$V$45,2,FALSE)</f>
        <v>#N/A</v>
      </c>
      <c r="U128" s="50" t="e">
        <f t="shared" si="95"/>
        <v>#N/A</v>
      </c>
      <c r="V128" s="50" t="e">
        <f t="shared" si="92"/>
        <v>#N/A</v>
      </c>
      <c r="X128" t="s">
        <v>27</v>
      </c>
      <c r="AC128" s="49"/>
      <c r="AD128" s="49"/>
      <c r="AE128" s="51"/>
    </row>
    <row r="129" spans="9:31" x14ac:dyDescent="0.25">
      <c r="I129" s="121">
        <v>8</v>
      </c>
      <c r="J129">
        <v>2</v>
      </c>
      <c r="K129">
        <f>RANK(N129,N128:N129,1)</f>
        <v>1</v>
      </c>
      <c r="L129">
        <f>VLOOKUP(J129,K35:L36,2,FALSE)</f>
        <v>0</v>
      </c>
      <c r="M129">
        <f t="shared" si="93"/>
        <v>0</v>
      </c>
      <c r="N129" s="120">
        <f t="shared" si="94"/>
        <v>0</v>
      </c>
      <c r="R129" t="e">
        <f t="shared" si="91"/>
        <v>#N/A</v>
      </c>
      <c r="S129">
        <v>2</v>
      </c>
      <c r="T129" s="49" t="e">
        <f>VLOOKUP($S129,$T$50:$V$51,2,FALSE)</f>
        <v>#N/A</v>
      </c>
      <c r="U129" s="50" t="e">
        <f t="shared" si="95"/>
        <v>#N/A</v>
      </c>
      <c r="V129" s="50" t="e">
        <f t="shared" si="92"/>
        <v>#N/A</v>
      </c>
      <c r="X129" t="s">
        <v>27</v>
      </c>
      <c r="AC129" s="49"/>
      <c r="AD129" s="49"/>
      <c r="AE129" s="51"/>
    </row>
    <row r="130" spans="9:31" x14ac:dyDescent="0.25">
      <c r="I130" s="128">
        <v>9</v>
      </c>
      <c r="J130" s="69">
        <v>2</v>
      </c>
      <c r="K130" s="69">
        <f>RANK(N130,N130:N131,1)</f>
        <v>1</v>
      </c>
      <c r="L130" s="69">
        <f>VLOOKUP(J130,K39:L40,2,FALSE)</f>
        <v>0</v>
      </c>
      <c r="M130" s="69">
        <f t="shared" si="93"/>
        <v>0</v>
      </c>
      <c r="N130" s="129">
        <f t="shared" si="94"/>
        <v>0</v>
      </c>
      <c r="T130" s="49"/>
      <c r="U130" s="49"/>
      <c r="V130" s="50"/>
      <c r="X130" t="s">
        <v>27</v>
      </c>
      <c r="AC130" s="49"/>
      <c r="AD130" s="49"/>
      <c r="AE130" s="51"/>
    </row>
    <row r="131" spans="9:31" x14ac:dyDescent="0.25">
      <c r="I131" s="128">
        <v>10</v>
      </c>
      <c r="J131" s="69">
        <v>2</v>
      </c>
      <c r="K131" s="69">
        <f>RANK(N131,N130:N131,1)</f>
        <v>1</v>
      </c>
      <c r="L131" s="69">
        <f>VLOOKUP(J131,K43:L44,2,FALSE)</f>
        <v>0</v>
      </c>
      <c r="M131" s="69">
        <f t="shared" si="93"/>
        <v>0</v>
      </c>
      <c r="N131" s="129">
        <f t="shared" si="94"/>
        <v>0</v>
      </c>
      <c r="T131" s="49"/>
      <c r="U131" s="49"/>
      <c r="V131" s="50"/>
      <c r="X131" t="s">
        <v>27</v>
      </c>
      <c r="AC131" s="49"/>
      <c r="AD131" s="49"/>
      <c r="AE131" s="51"/>
    </row>
    <row r="132" spans="9:31" x14ac:dyDescent="0.25">
      <c r="I132" s="121">
        <v>11</v>
      </c>
      <c r="J132">
        <v>2</v>
      </c>
      <c r="K132">
        <f>RANK(N132,N132:N133,1)</f>
        <v>1</v>
      </c>
      <c r="L132">
        <f>VLOOKUP(J132,K47:L48,2,FALSE)</f>
        <v>0</v>
      </c>
      <c r="M132">
        <f t="shared" si="93"/>
        <v>0</v>
      </c>
      <c r="N132" s="120">
        <f t="shared" si="94"/>
        <v>0</v>
      </c>
      <c r="T132" s="49"/>
      <c r="U132" s="49"/>
      <c r="V132" s="50"/>
      <c r="X132" t="s">
        <v>27</v>
      </c>
      <c r="AC132" s="49"/>
      <c r="AD132" s="49"/>
      <c r="AE132" s="51"/>
    </row>
    <row r="133" spans="9:31" ht="15.75" x14ac:dyDescent="0.25">
      <c r="I133" s="121">
        <v>12</v>
      </c>
      <c r="J133">
        <v>2</v>
      </c>
      <c r="K133">
        <f>RANK(N133,N132:N133,1)</f>
        <v>1</v>
      </c>
      <c r="L133">
        <f>VLOOKUP(J133,K51:L52,2,FALSE)</f>
        <v>0</v>
      </c>
      <c r="M133">
        <f t="shared" si="93"/>
        <v>0</v>
      </c>
      <c r="N133" s="120">
        <f t="shared" si="94"/>
        <v>0</v>
      </c>
      <c r="T133" s="49"/>
      <c r="U133" s="49">
        <v>21</v>
      </c>
      <c r="V133" t="str">
        <f t="shared" ref="V133:V155" si="96">CONCATENATE(Z140,X111,AA133)</f>
        <v>Elis Berg</v>
      </c>
      <c r="X133" t="s">
        <v>27</v>
      </c>
      <c r="AA133" s="54" t="s">
        <v>29</v>
      </c>
      <c r="AB133" s="54" t="s">
        <v>30</v>
      </c>
      <c r="AC133" s="49"/>
      <c r="AD133" s="49"/>
      <c r="AE133" s="54" t="s">
        <v>30</v>
      </c>
    </row>
    <row r="134" spans="9:31" ht="15.75" x14ac:dyDescent="0.25">
      <c r="I134" s="128">
        <v>13</v>
      </c>
      <c r="J134" s="69">
        <v>2</v>
      </c>
      <c r="K134" s="69">
        <f>RANK(N134,N134:N135,1)</f>
        <v>1</v>
      </c>
      <c r="L134" s="69">
        <f>VLOOKUP(J134,K55:L56,2,FALSE)</f>
        <v>0</v>
      </c>
      <c r="M134" s="69">
        <f t="shared" si="93"/>
        <v>0</v>
      </c>
      <c r="N134" s="129">
        <f t="shared" si="94"/>
        <v>0</v>
      </c>
      <c r="T134" s="49"/>
      <c r="U134" s="49">
        <v>22</v>
      </c>
      <c r="V134" t="str">
        <f t="shared" si="96"/>
        <v>Erik Lieback</v>
      </c>
      <c r="AA134" s="54" t="s">
        <v>32</v>
      </c>
      <c r="AB134" s="54" t="s">
        <v>5</v>
      </c>
      <c r="AE134" s="54" t="s">
        <v>5</v>
      </c>
    </row>
    <row r="135" spans="9:31" ht="15.75" x14ac:dyDescent="0.25">
      <c r="I135" s="128">
        <v>14</v>
      </c>
      <c r="J135" s="69">
        <v>2</v>
      </c>
      <c r="K135" s="69">
        <f>RANK(N135,N134:N135,1)</f>
        <v>1</v>
      </c>
      <c r="L135" s="69">
        <f>VLOOKUP(J135,K59:L60,2,FALSE)</f>
        <v>0</v>
      </c>
      <c r="M135" s="69">
        <f t="shared" si="93"/>
        <v>0</v>
      </c>
      <c r="N135" s="129">
        <f t="shared" si="94"/>
        <v>0</v>
      </c>
      <c r="T135" s="49"/>
      <c r="U135" s="49">
        <v>23</v>
      </c>
      <c r="V135" t="str">
        <f t="shared" si="96"/>
        <v>Simon Lundberg</v>
      </c>
      <c r="AA135" s="54" t="s">
        <v>34</v>
      </c>
      <c r="AB135" s="54" t="s">
        <v>35</v>
      </c>
      <c r="AE135" s="54" t="s">
        <v>35</v>
      </c>
    </row>
    <row r="136" spans="9:31" ht="15.75" x14ac:dyDescent="0.25">
      <c r="I136" s="121">
        <v>15</v>
      </c>
      <c r="J136">
        <v>2</v>
      </c>
      <c r="K136">
        <f>RANK(N136,N136:N137,1)</f>
        <v>1</v>
      </c>
      <c r="L136">
        <f>VLOOKUP(J136,K63:L64,2,FALSE)</f>
        <v>0</v>
      </c>
      <c r="M136">
        <f t="shared" si="93"/>
        <v>0</v>
      </c>
      <c r="N136" s="120">
        <f t="shared" si="94"/>
        <v>0</v>
      </c>
      <c r="T136" s="49"/>
      <c r="U136" s="49">
        <v>24</v>
      </c>
      <c r="V136" t="str">
        <f t="shared" si="96"/>
        <v>Adam Gillman</v>
      </c>
      <c r="AA136" s="54" t="s">
        <v>37</v>
      </c>
      <c r="AB136" s="54" t="s">
        <v>38</v>
      </c>
      <c r="AE136" s="54" t="s">
        <v>38</v>
      </c>
    </row>
    <row r="137" spans="9:31" ht="15.75" x14ac:dyDescent="0.25">
      <c r="I137" s="121">
        <v>16</v>
      </c>
      <c r="J137">
        <v>2</v>
      </c>
      <c r="K137">
        <f>RANK(N137,N136:N137,1)</f>
        <v>1</v>
      </c>
      <c r="L137">
        <f>VLOOKUP(J137,K67:L68,2,FALSE)</f>
        <v>0</v>
      </c>
      <c r="M137">
        <f t="shared" si="93"/>
        <v>0</v>
      </c>
      <c r="N137" s="120">
        <f t="shared" si="94"/>
        <v>0</v>
      </c>
      <c r="T137" s="49"/>
      <c r="U137" s="49">
        <v>25</v>
      </c>
      <c r="V137" t="str">
        <f t="shared" si="96"/>
        <v>Marcus Lennartsson</v>
      </c>
      <c r="AA137" s="54" t="s">
        <v>40</v>
      </c>
      <c r="AB137" s="54" t="s">
        <v>38</v>
      </c>
      <c r="AE137" s="54" t="s">
        <v>38</v>
      </c>
    </row>
    <row r="138" spans="9:31" ht="15.75" x14ac:dyDescent="0.25">
      <c r="U138">
        <v>26</v>
      </c>
      <c r="V138" t="str">
        <f t="shared" si="96"/>
        <v>Gabriel Strid</v>
      </c>
      <c r="AA138" s="54" t="s">
        <v>42</v>
      </c>
      <c r="AB138" s="54" t="s">
        <v>30</v>
      </c>
      <c r="AE138" s="54" t="s">
        <v>30</v>
      </c>
    </row>
    <row r="139" spans="9:31" ht="15.75" x14ac:dyDescent="0.25">
      <c r="J139" t="e">
        <f t="shared" ref="J139:J154" si="97">RANK(N139,N$139:N$154,1)</f>
        <v>#N/A</v>
      </c>
      <c r="K139">
        <v>2</v>
      </c>
      <c r="L139" s="49">
        <f>VLOOKUP(K139,$K$7:$M$8,2,FALSE)</f>
        <v>0</v>
      </c>
      <c r="M139" s="49">
        <f t="shared" ref="M139:N154" si="98">VLOOKUP(L139,B$6:G$37,5,FALSE)</f>
        <v>0</v>
      </c>
      <c r="N139" s="49" t="e">
        <f t="shared" si="98"/>
        <v>#N/A</v>
      </c>
      <c r="U139">
        <v>27</v>
      </c>
      <c r="V139" t="str">
        <f t="shared" si="96"/>
        <v>Oscar Fridsäll</v>
      </c>
      <c r="AA139" s="54" t="s">
        <v>44</v>
      </c>
      <c r="AB139" s="54" t="s">
        <v>45</v>
      </c>
      <c r="AE139" s="54" t="s">
        <v>45</v>
      </c>
    </row>
    <row r="140" spans="9:31" ht="15.75" x14ac:dyDescent="0.25">
      <c r="J140" t="e">
        <f t="shared" si="97"/>
        <v>#N/A</v>
      </c>
      <c r="K140">
        <v>2</v>
      </c>
      <c r="L140" s="49">
        <f>VLOOKUP(K140,$K$11:$M$12,2,FALSE)</f>
        <v>0</v>
      </c>
      <c r="M140" s="49">
        <f t="shared" si="98"/>
        <v>0</v>
      </c>
      <c r="N140" s="49" t="e">
        <f t="shared" si="98"/>
        <v>#N/A</v>
      </c>
      <c r="U140">
        <v>28</v>
      </c>
      <c r="V140" t="str">
        <f t="shared" si="96"/>
        <v>Daniel Andersson</v>
      </c>
      <c r="Z140" s="54" t="s">
        <v>28</v>
      </c>
      <c r="AA140" s="54" t="s">
        <v>47</v>
      </c>
      <c r="AB140" s="54" t="s">
        <v>48</v>
      </c>
      <c r="AE140" s="54" t="s">
        <v>48</v>
      </c>
    </row>
    <row r="141" spans="9:31" ht="15.75" x14ac:dyDescent="0.25">
      <c r="J141" t="e">
        <f t="shared" si="97"/>
        <v>#N/A</v>
      </c>
      <c r="K141">
        <v>2</v>
      </c>
      <c r="L141" s="49">
        <f>VLOOKUP(K141,$K$15:$M$16,2,FALSE)</f>
        <v>0</v>
      </c>
      <c r="M141" s="49">
        <f t="shared" si="98"/>
        <v>0</v>
      </c>
      <c r="N141" s="49" t="e">
        <f t="shared" si="98"/>
        <v>#N/A</v>
      </c>
      <c r="U141">
        <v>29</v>
      </c>
      <c r="V141" t="str">
        <f t="shared" si="96"/>
        <v>Oscar Johansson</v>
      </c>
      <c r="Z141" s="54" t="s">
        <v>31</v>
      </c>
      <c r="AA141" s="54" t="s">
        <v>49</v>
      </c>
      <c r="AB141" s="54" t="s">
        <v>50</v>
      </c>
      <c r="AE141" s="54" t="s">
        <v>50</v>
      </c>
    </row>
    <row r="142" spans="9:31" ht="15.75" x14ac:dyDescent="0.25">
      <c r="J142" t="e">
        <f t="shared" si="97"/>
        <v>#N/A</v>
      </c>
      <c r="K142">
        <v>2</v>
      </c>
      <c r="L142" s="49">
        <f>VLOOKUP(K142,$K$19:$M$20,2,FALSE)</f>
        <v>0</v>
      </c>
      <c r="M142" s="49">
        <f t="shared" si="98"/>
        <v>0</v>
      </c>
      <c r="N142" s="49" t="e">
        <f t="shared" si="98"/>
        <v>#N/A</v>
      </c>
      <c r="U142">
        <v>30</v>
      </c>
      <c r="V142" t="str">
        <f t="shared" si="96"/>
        <v>Erik Sjöberg</v>
      </c>
      <c r="Z142" s="54" t="s">
        <v>33</v>
      </c>
      <c r="AA142" s="54" t="s">
        <v>51</v>
      </c>
      <c r="AB142" s="54" t="s">
        <v>52</v>
      </c>
      <c r="AE142" s="54" t="s">
        <v>52</v>
      </c>
    </row>
    <row r="143" spans="9:31" ht="15.75" x14ac:dyDescent="0.25">
      <c r="J143" t="e">
        <f t="shared" si="97"/>
        <v>#N/A</v>
      </c>
      <c r="K143">
        <v>2</v>
      </c>
      <c r="L143" s="49">
        <f>VLOOKUP(K143,$K$23:$M$24,2,FALSE)</f>
        <v>0</v>
      </c>
      <c r="M143" s="49">
        <f t="shared" si="98"/>
        <v>0</v>
      </c>
      <c r="N143" s="49" t="e">
        <f t="shared" si="98"/>
        <v>#N/A</v>
      </c>
      <c r="U143">
        <v>31</v>
      </c>
      <c r="V143" t="str">
        <f t="shared" si="96"/>
        <v>Markus Johansson</v>
      </c>
      <c r="Z143" s="54" t="s">
        <v>36</v>
      </c>
      <c r="AA143" s="54" t="s">
        <v>49</v>
      </c>
      <c r="AB143" s="54" t="s">
        <v>54</v>
      </c>
      <c r="AE143" s="54" t="s">
        <v>54</v>
      </c>
    </row>
    <row r="144" spans="9:31" ht="15.75" x14ac:dyDescent="0.25">
      <c r="J144" t="e">
        <f t="shared" si="97"/>
        <v>#N/A</v>
      </c>
      <c r="K144">
        <v>2</v>
      </c>
      <c r="L144" s="49">
        <f>VLOOKUP(K144,$K$27:$M$28,2,FALSE)</f>
        <v>0</v>
      </c>
      <c r="M144" s="49">
        <f t="shared" si="98"/>
        <v>0</v>
      </c>
      <c r="N144" s="49" t="e">
        <f t="shared" si="98"/>
        <v>#N/A</v>
      </c>
      <c r="U144">
        <v>32</v>
      </c>
      <c r="V144" t="str">
        <f t="shared" si="96"/>
        <v>Mattias vesterlund</v>
      </c>
      <c r="Z144" s="54" t="s">
        <v>39</v>
      </c>
      <c r="AA144" s="54" t="s">
        <v>56</v>
      </c>
      <c r="AB144" s="54" t="s">
        <v>57</v>
      </c>
      <c r="AE144" s="54" t="s">
        <v>57</v>
      </c>
    </row>
    <row r="145" spans="10:31" ht="15.75" x14ac:dyDescent="0.25">
      <c r="J145" t="e">
        <f t="shared" si="97"/>
        <v>#N/A</v>
      </c>
      <c r="K145">
        <v>2</v>
      </c>
      <c r="L145" s="49">
        <f>VLOOKUP(K145,$K$31:$M$32,2,FALSE)</f>
        <v>0</v>
      </c>
      <c r="M145" s="49">
        <f t="shared" si="98"/>
        <v>0</v>
      </c>
      <c r="N145" s="49" t="e">
        <f t="shared" si="98"/>
        <v>#N/A</v>
      </c>
      <c r="U145">
        <v>33</v>
      </c>
      <c r="V145" t="str">
        <f t="shared" si="96"/>
        <v>Andreas Svensson</v>
      </c>
      <c r="Z145" s="54" t="s">
        <v>41</v>
      </c>
      <c r="AA145" s="54" t="s">
        <v>59</v>
      </c>
      <c r="AB145" s="54" t="s">
        <v>5</v>
      </c>
      <c r="AE145" s="54" t="s">
        <v>5</v>
      </c>
    </row>
    <row r="146" spans="10:31" ht="15.75" x14ac:dyDescent="0.25">
      <c r="J146" t="e">
        <f t="shared" si="97"/>
        <v>#N/A</v>
      </c>
      <c r="K146">
        <v>2</v>
      </c>
      <c r="L146" s="49">
        <f>VLOOKUP(K146,$K$35:$M$36,2,FALSE)</f>
        <v>0</v>
      </c>
      <c r="M146" s="49">
        <f t="shared" si="98"/>
        <v>0</v>
      </c>
      <c r="N146" s="49" t="e">
        <f t="shared" si="98"/>
        <v>#N/A</v>
      </c>
      <c r="U146">
        <v>34</v>
      </c>
      <c r="V146" t="str">
        <f t="shared" si="96"/>
        <v>Axel Ekström</v>
      </c>
      <c r="Z146" s="54" t="s">
        <v>43</v>
      </c>
      <c r="AA146" s="54" t="s">
        <v>61</v>
      </c>
      <c r="AB146" s="54" t="s">
        <v>38</v>
      </c>
      <c r="AE146" s="54" t="s">
        <v>38</v>
      </c>
    </row>
    <row r="147" spans="10:31" ht="15.75" x14ac:dyDescent="0.25">
      <c r="J147" t="e">
        <f t="shared" si="97"/>
        <v>#N/A</v>
      </c>
      <c r="K147">
        <v>2</v>
      </c>
      <c r="L147" s="49">
        <f>VLOOKUP(K147,$K$39:$M$40,2,FALSE)</f>
        <v>0</v>
      </c>
      <c r="M147" s="49">
        <f t="shared" si="98"/>
        <v>0</v>
      </c>
      <c r="N147" s="49" t="e">
        <f t="shared" si="98"/>
        <v>#N/A</v>
      </c>
      <c r="U147">
        <v>35</v>
      </c>
      <c r="V147" t="str">
        <f t="shared" si="96"/>
        <v>Marcus Johansson</v>
      </c>
      <c r="Z147" s="54" t="s">
        <v>46</v>
      </c>
      <c r="AA147" s="54" t="s">
        <v>49</v>
      </c>
      <c r="AB147" s="54" t="s">
        <v>62</v>
      </c>
      <c r="AE147" s="54" t="s">
        <v>62</v>
      </c>
    </row>
    <row r="148" spans="10:31" ht="15.75" x14ac:dyDescent="0.25">
      <c r="J148" t="e">
        <f t="shared" si="97"/>
        <v>#N/A</v>
      </c>
      <c r="K148">
        <v>2</v>
      </c>
      <c r="L148" s="49">
        <f>VLOOKUP(K148,$K$43:$M$44,2,FALSE)</f>
        <v>0</v>
      </c>
      <c r="M148" s="49">
        <f t="shared" si="98"/>
        <v>0</v>
      </c>
      <c r="N148" s="49" t="e">
        <f t="shared" si="98"/>
        <v>#N/A</v>
      </c>
      <c r="U148">
        <v>36</v>
      </c>
      <c r="V148" t="str">
        <f t="shared" si="96"/>
        <v>Pontus Hermansson</v>
      </c>
      <c r="Z148" s="54" t="s">
        <v>43</v>
      </c>
      <c r="AA148" s="54" t="s">
        <v>64</v>
      </c>
      <c r="AB148" s="54" t="s">
        <v>5</v>
      </c>
      <c r="AE148" s="54" t="s">
        <v>5</v>
      </c>
    </row>
    <row r="149" spans="10:31" ht="15.75" x14ac:dyDescent="0.25">
      <c r="J149" t="e">
        <f t="shared" si="97"/>
        <v>#N/A</v>
      </c>
      <c r="K149">
        <v>2</v>
      </c>
      <c r="L149" s="49">
        <f>VLOOKUP(K149,$K$47:$M$48,2,FALSE)</f>
        <v>0</v>
      </c>
      <c r="M149" s="49">
        <f t="shared" si="98"/>
        <v>0</v>
      </c>
      <c r="N149" s="49" t="e">
        <f t="shared" si="98"/>
        <v>#N/A</v>
      </c>
      <c r="U149">
        <v>37</v>
      </c>
      <c r="V149" t="str">
        <f t="shared" si="96"/>
        <v>Marcus Grate</v>
      </c>
      <c r="Z149" s="54" t="s">
        <v>31</v>
      </c>
      <c r="AA149" s="54" t="s">
        <v>65</v>
      </c>
      <c r="AB149" s="54" t="s">
        <v>66</v>
      </c>
      <c r="AE149" s="54" t="s">
        <v>66</v>
      </c>
    </row>
    <row r="150" spans="10:31" ht="15.75" x14ac:dyDescent="0.25">
      <c r="J150" t="e">
        <f t="shared" si="97"/>
        <v>#N/A</v>
      </c>
      <c r="K150">
        <v>2</v>
      </c>
      <c r="L150" s="49">
        <f>VLOOKUP(K150,$K$51:$M$52,2,FALSE)</f>
        <v>0</v>
      </c>
      <c r="M150" s="49">
        <f t="shared" si="98"/>
        <v>0</v>
      </c>
      <c r="N150" s="49" t="e">
        <f t="shared" si="98"/>
        <v>#N/A</v>
      </c>
      <c r="U150">
        <v>38</v>
      </c>
      <c r="V150" t="str">
        <f t="shared" si="96"/>
        <v>Albin Tärning</v>
      </c>
      <c r="Z150" s="54" t="s">
        <v>53</v>
      </c>
      <c r="AA150" s="54" t="s">
        <v>68</v>
      </c>
      <c r="AB150" s="54" t="s">
        <v>69</v>
      </c>
      <c r="AE150" s="54" t="s">
        <v>69</v>
      </c>
    </row>
    <row r="151" spans="10:31" ht="15.75" x14ac:dyDescent="0.25">
      <c r="J151" t="e">
        <f t="shared" si="97"/>
        <v>#N/A</v>
      </c>
      <c r="K151">
        <v>2</v>
      </c>
      <c r="L151" s="49">
        <f>VLOOKUP(K151,$K$55:$M$56,2,FALSE)</f>
        <v>0</v>
      </c>
      <c r="M151" s="49">
        <f t="shared" si="98"/>
        <v>0</v>
      </c>
      <c r="N151" s="49" t="e">
        <f t="shared" si="98"/>
        <v>#N/A</v>
      </c>
      <c r="U151">
        <v>39</v>
      </c>
      <c r="V151" t="str">
        <f t="shared" si="96"/>
        <v>Anton Persson</v>
      </c>
      <c r="Z151" s="54" t="s">
        <v>55</v>
      </c>
      <c r="AA151" s="54" t="s">
        <v>71</v>
      </c>
      <c r="AB151" s="54" t="s">
        <v>72</v>
      </c>
      <c r="AE151" s="54" t="s">
        <v>72</v>
      </c>
    </row>
    <row r="152" spans="10:31" ht="15.75" x14ac:dyDescent="0.25">
      <c r="J152" t="e">
        <f t="shared" si="97"/>
        <v>#N/A</v>
      </c>
      <c r="K152">
        <v>2</v>
      </c>
      <c r="L152" s="49">
        <f>VLOOKUP(K152,$K$59:$M$60,2,FALSE)</f>
        <v>0</v>
      </c>
      <c r="M152" s="49">
        <f t="shared" si="98"/>
        <v>0</v>
      </c>
      <c r="N152" s="49" t="e">
        <f t="shared" si="98"/>
        <v>#N/A</v>
      </c>
      <c r="U152">
        <v>40</v>
      </c>
      <c r="V152" t="str">
        <f t="shared" si="96"/>
        <v>Filip Danielsson</v>
      </c>
      <c r="Z152" s="54" t="s">
        <v>58</v>
      </c>
      <c r="AA152" s="54" t="s">
        <v>74</v>
      </c>
      <c r="AB152" s="54" t="s">
        <v>75</v>
      </c>
      <c r="AE152" s="54" t="s">
        <v>75</v>
      </c>
    </row>
    <row r="153" spans="10:31" ht="15.75" x14ac:dyDescent="0.25">
      <c r="J153" t="e">
        <f t="shared" si="97"/>
        <v>#N/A</v>
      </c>
      <c r="K153">
        <v>2</v>
      </c>
      <c r="L153" s="49">
        <f>VLOOKUP(K153,$K$63:$M$64,2,FALSE)</f>
        <v>0</v>
      </c>
      <c r="M153" s="49">
        <f t="shared" si="98"/>
        <v>0</v>
      </c>
      <c r="N153" s="49" t="e">
        <f t="shared" si="98"/>
        <v>#N/A</v>
      </c>
      <c r="U153">
        <v>41</v>
      </c>
      <c r="V153" t="str">
        <f t="shared" si="96"/>
        <v>Viktor Thorn</v>
      </c>
      <c r="Z153" s="54" t="s">
        <v>60</v>
      </c>
      <c r="AA153" s="54" t="s">
        <v>77</v>
      </c>
      <c r="AB153" s="54" t="s">
        <v>5</v>
      </c>
      <c r="AE153" s="54" t="s">
        <v>5</v>
      </c>
    </row>
    <row r="154" spans="10:31" ht="15.75" x14ac:dyDescent="0.25">
      <c r="J154" t="e">
        <f t="shared" si="97"/>
        <v>#N/A</v>
      </c>
      <c r="K154">
        <v>2</v>
      </c>
      <c r="L154" s="49">
        <f>VLOOKUP(K154,$K$67:$M$68,2,FALSE)</f>
        <v>0</v>
      </c>
      <c r="M154" s="49">
        <f t="shared" si="98"/>
        <v>0</v>
      </c>
      <c r="N154" s="49" t="e">
        <f t="shared" si="98"/>
        <v>#N/A</v>
      </c>
      <c r="U154">
        <v>42</v>
      </c>
      <c r="V154" t="str">
        <f t="shared" si="96"/>
        <v>Fredrik Andrée</v>
      </c>
      <c r="Z154" s="54" t="s">
        <v>39</v>
      </c>
      <c r="AA154" s="54" t="s">
        <v>79</v>
      </c>
      <c r="AB154" s="54" t="s">
        <v>80</v>
      </c>
      <c r="AE154" s="54" t="s">
        <v>80</v>
      </c>
    </row>
    <row r="155" spans="10:31" ht="15.75" x14ac:dyDescent="0.25">
      <c r="U155">
        <v>43</v>
      </c>
      <c r="V155" t="str">
        <f t="shared" si="96"/>
        <v>Marcus Fredriksson</v>
      </c>
      <c r="Z155" s="54" t="s">
        <v>63</v>
      </c>
      <c r="AA155" s="54" t="s">
        <v>81</v>
      </c>
      <c r="AB155" s="54" t="s">
        <v>57</v>
      </c>
      <c r="AE155" s="54" t="s">
        <v>57</v>
      </c>
    </row>
    <row r="156" spans="10:31" ht="15.75" x14ac:dyDescent="0.25">
      <c r="Z156" s="54" t="s">
        <v>39</v>
      </c>
    </row>
    <row r="157" spans="10:31" ht="15.75" x14ac:dyDescent="0.25">
      <c r="Z157" s="54" t="s">
        <v>67</v>
      </c>
    </row>
    <row r="158" spans="10:31" ht="15.75" x14ac:dyDescent="0.25">
      <c r="Z158" s="54" t="s">
        <v>70</v>
      </c>
    </row>
    <row r="159" spans="10:31" ht="15.75" x14ac:dyDescent="0.25">
      <c r="Z159" s="54" t="s">
        <v>73</v>
      </c>
    </row>
    <row r="160" spans="10:31" ht="15.75" x14ac:dyDescent="0.25">
      <c r="Z160" s="54" t="s">
        <v>76</v>
      </c>
    </row>
    <row r="161" spans="26:26" ht="15.75" x14ac:dyDescent="0.25">
      <c r="Z161" s="54" t="s">
        <v>78</v>
      </c>
    </row>
    <row r="162" spans="26:26" ht="15.75" x14ac:dyDescent="0.25">
      <c r="Z162" s="54" t="s">
        <v>39</v>
      </c>
    </row>
  </sheetData>
  <sheetProtection sheet="1" objects="1" scenarios="1"/>
  <mergeCells count="16">
    <mergeCell ref="AJ41:AJ42"/>
    <mergeCell ref="R44:R45"/>
    <mergeCell ref="AA47:AA48"/>
    <mergeCell ref="R50:R51"/>
    <mergeCell ref="R20:R21"/>
    <mergeCell ref="AA24:AA25"/>
    <mergeCell ref="R26:R27"/>
    <mergeCell ref="R32:R33"/>
    <mergeCell ref="AA35:AA36"/>
    <mergeCell ref="R38:R39"/>
    <mergeCell ref="AJ18:AJ19"/>
    <mergeCell ref="AA2:AN3"/>
    <mergeCell ref="AA5:AN6"/>
    <mergeCell ref="R8:R9"/>
    <mergeCell ref="AA12:AA13"/>
    <mergeCell ref="R14:R15"/>
  </mergeCells>
  <pageMargins left="0.7" right="0.7" top="0.75" bottom="0.75" header="0.3" footer="0.3"/>
  <pageSetup paperSize="9"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62"/>
  <sheetViews>
    <sheetView showZeros="0" zoomScale="80" zoomScaleNormal="80" workbookViewId="0">
      <selection activeCell="G6" sqref="G6:G38"/>
    </sheetView>
  </sheetViews>
  <sheetFormatPr defaultRowHeight="15" x14ac:dyDescent="0.25"/>
  <cols>
    <col min="1" max="2" width="4.42578125" style="82" customWidth="1"/>
    <col min="3" max="4" width="5.42578125" style="82" customWidth="1"/>
    <col min="5" max="6" width="18.5703125" style="82" customWidth="1"/>
    <col min="7" max="7" width="11.7109375" style="82" bestFit="1" customWidth="1"/>
    <col min="8" max="8" width="9.42578125" style="82" bestFit="1" customWidth="1"/>
    <col min="9" max="9" width="9.42578125" style="121" hidden="1" customWidth="1"/>
    <col min="10" max="12" width="5.85546875" hidden="1" customWidth="1"/>
    <col min="13" max="13" width="20.5703125" hidden="1" customWidth="1"/>
    <col min="14" max="14" width="11.140625" hidden="1" customWidth="1"/>
    <col min="15" max="15" width="10.85546875" hidden="1" customWidth="1"/>
    <col min="16" max="16" width="2.5703125" style="104" customWidth="1"/>
    <col min="17" max="17" width="2.5703125" customWidth="1"/>
    <col min="18" max="18" width="4.85546875" customWidth="1"/>
    <col min="19" max="20" width="8.85546875" hidden="1" customWidth="1"/>
    <col min="21" max="21" width="5.5703125" customWidth="1"/>
    <col min="22" max="22" width="28.5703125" customWidth="1"/>
    <col min="23" max="23" width="8.85546875" hidden="1" customWidth="1"/>
    <col min="25" max="25" width="2.5703125" style="104" customWidth="1"/>
    <col min="26" max="26" width="2.5703125" customWidth="1"/>
    <col min="27" max="27" width="4.85546875" customWidth="1"/>
    <col min="28" max="29" width="8.85546875" hidden="1" customWidth="1"/>
    <col min="30" max="30" width="5.5703125" customWidth="1"/>
    <col min="31" max="31" width="28.5703125" style="2" customWidth="1"/>
    <col min="32" max="32" width="8.85546875" hidden="1" customWidth="1"/>
    <col min="34" max="34" width="2.5703125" style="104" customWidth="1"/>
    <col min="35" max="35" width="2.5703125" customWidth="1"/>
    <col min="36" max="36" width="4.85546875" customWidth="1"/>
    <col min="37" max="38" width="8.85546875" hidden="1" customWidth="1"/>
    <col min="39" max="39" width="5.5703125" customWidth="1"/>
    <col min="40" max="40" width="28.5703125" style="2" customWidth="1"/>
    <col min="41" max="41" width="8.85546875" hidden="1" customWidth="1"/>
    <col min="43" max="43" width="2.5703125" style="104" customWidth="1"/>
    <col min="44" max="44" width="2.5703125" customWidth="1"/>
    <col min="45" max="45" width="4.85546875" style="3" hidden="1" customWidth="1"/>
    <col min="46" max="47" width="8.85546875" style="3" hidden="1" customWidth="1"/>
    <col min="48" max="48" width="5.5703125" style="3" customWidth="1"/>
    <col min="49" max="49" width="28.5703125" style="2" customWidth="1"/>
    <col min="50" max="50" width="8.85546875" style="3" hidden="1" customWidth="1"/>
    <col min="51" max="51" width="8.7109375" style="3"/>
    <col min="52" max="52" width="2.5703125" customWidth="1"/>
    <col min="54" max="54" width="8.85546875" hidden="1" customWidth="1"/>
    <col min="55" max="55" width="6.42578125" customWidth="1"/>
    <col min="56" max="56" width="28.42578125" customWidth="1"/>
    <col min="57" max="57" width="20.140625" style="4" customWidth="1"/>
    <col min="58" max="58" width="11" style="4" bestFit="1" customWidth="1"/>
  </cols>
  <sheetData>
    <row r="1" spans="1:58" ht="14.45" x14ac:dyDescent="0.35">
      <c r="L1" s="1"/>
    </row>
    <row r="2" spans="1:58" ht="44.45" customHeight="1" x14ac:dyDescent="0.35">
      <c r="L2" s="1"/>
      <c r="AA2" s="147" t="str">
        <f>CONCATENATE(General!F24,General!F28,General!F25,General!F28,General!F26,General!F28,General!F27)</f>
        <v xml:space="preserve">   </v>
      </c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BA2" s="141" t="s">
        <v>126</v>
      </c>
    </row>
    <row r="3" spans="1:58" ht="14.45" customHeight="1" x14ac:dyDescent="0.25"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1:58" ht="18" customHeight="1" x14ac:dyDescent="0.6">
      <c r="A4" s="83" t="s">
        <v>103</v>
      </c>
      <c r="B4" s="83"/>
      <c r="J4" s="5"/>
      <c r="K4" s="5"/>
      <c r="N4" s="6"/>
      <c r="AA4" s="103"/>
      <c r="AB4" s="103"/>
      <c r="AC4" s="103"/>
      <c r="AD4" s="103"/>
      <c r="AE4" s="103"/>
      <c r="AF4" s="103"/>
      <c r="AG4" s="103"/>
      <c r="AH4" s="110"/>
      <c r="AI4" s="103"/>
      <c r="AJ4" s="103"/>
      <c r="AK4" s="103"/>
      <c r="AL4" s="103"/>
      <c r="AM4" s="103"/>
      <c r="AN4" s="103"/>
      <c r="BB4" s="5"/>
    </row>
    <row r="5" spans="1:58" ht="14.45" customHeight="1" x14ac:dyDescent="0.25">
      <c r="A5" s="7" t="s">
        <v>104</v>
      </c>
      <c r="B5" s="7"/>
      <c r="C5" s="8" t="s">
        <v>94</v>
      </c>
      <c r="D5" s="8" t="s">
        <v>105</v>
      </c>
      <c r="E5" s="84" t="s">
        <v>95</v>
      </c>
      <c r="F5" s="84" t="s">
        <v>124</v>
      </c>
      <c r="G5" s="7" t="s">
        <v>106</v>
      </c>
      <c r="H5" s="7" t="s">
        <v>4</v>
      </c>
      <c r="I5" s="122"/>
      <c r="J5" s="11"/>
      <c r="K5" s="11"/>
      <c r="L5" s="11"/>
      <c r="O5" s="105">
        <v>0.45833333333333331</v>
      </c>
      <c r="P5" s="105"/>
      <c r="AA5" s="148">
        <f>General!I2</f>
        <v>0</v>
      </c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BA5" s="12" t="s">
        <v>0</v>
      </c>
      <c r="BB5" s="13"/>
      <c r="BC5" s="14" t="s">
        <v>94</v>
      </c>
      <c r="BD5" s="15" t="s">
        <v>95</v>
      </c>
      <c r="BE5" s="16" t="s">
        <v>124</v>
      </c>
      <c r="BF5" s="10" t="s">
        <v>125</v>
      </c>
    </row>
    <row r="6" spans="1:58" ht="16.5" x14ac:dyDescent="0.25">
      <c r="A6" s="85">
        <v>1</v>
      </c>
      <c r="B6" s="86">
        <f>IF(General!C$11=1,'Class 4'!D6,'Class 4'!C6)</f>
        <v>0</v>
      </c>
      <c r="C6" s="87"/>
      <c r="D6" s="88">
        <f>IF([1]General!$C$10=1,'[1]Class 1'!A6,0)</f>
        <v>1</v>
      </c>
      <c r="E6" s="88">
        <f>IF(C6&lt;&gt;0,VLOOKUP(C6,General!$A$15:$C$114,2,FALSE),0)</f>
        <v>0</v>
      </c>
      <c r="F6" s="88">
        <f>IF(C6&lt;&gt;0,VLOOKUP(C6,General!$A$15:$C$114,3,FALSE),0)</f>
        <v>0</v>
      </c>
      <c r="G6" s="89"/>
      <c r="H6" s="90"/>
      <c r="I6" s="123">
        <v>1</v>
      </c>
      <c r="J6" s="18" t="s">
        <v>6</v>
      </c>
      <c r="K6" s="18" t="s">
        <v>7</v>
      </c>
      <c r="L6" s="8" t="s">
        <v>1</v>
      </c>
      <c r="M6" s="9" t="s">
        <v>2</v>
      </c>
      <c r="N6" s="10" t="s">
        <v>3</v>
      </c>
      <c r="O6" s="7" t="s">
        <v>0</v>
      </c>
      <c r="P6" s="106"/>
      <c r="R6" s="11" t="s">
        <v>8</v>
      </c>
      <c r="S6" s="11"/>
      <c r="T6" s="11"/>
      <c r="U6" s="11"/>
      <c r="X6" s="6">
        <f>General!I3</f>
        <v>0</v>
      </c>
      <c r="Y6" s="105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BA6" s="19">
        <v>1</v>
      </c>
      <c r="BB6" s="20">
        <v>1</v>
      </c>
      <c r="BC6" s="21" t="e">
        <f>VLOOKUP($BB6,$AU$35:$AX$36,2,FALSE)</f>
        <v>#N/A</v>
      </c>
      <c r="BD6" s="21" t="e">
        <f>VLOOKUP($BB6,$AU$35:$AX$36,3,FALSE)</f>
        <v>#N/A</v>
      </c>
      <c r="BE6" s="22" t="e">
        <f>IF(BC6&gt;0,VLOOKUP(BC6,$B$6:$G$105,5,FALSE),0)</f>
        <v>#N/A</v>
      </c>
      <c r="BF6" s="140" t="e">
        <f>IF(BC6&gt;0,VLOOKUP(BC6,$B$6:$G$105,6,FALSE),0)</f>
        <v>#N/A</v>
      </c>
    </row>
    <row r="7" spans="1:58" ht="14.45" x14ac:dyDescent="0.35">
      <c r="A7" s="91">
        <v>2</v>
      </c>
      <c r="B7" s="92">
        <f>IF(General!C$11=1,'Class 4'!D7,'Class 4'!C7)</f>
        <v>0</v>
      </c>
      <c r="C7" s="93"/>
      <c r="D7" s="94">
        <f>IF([1]General!$C$10=1,'[1]Class 1'!A7,0)</f>
        <v>2</v>
      </c>
      <c r="E7" s="88">
        <f>IF(C7&lt;&gt;0,VLOOKUP(C7,General!$A$15:$C$114,2,FALSE),0)</f>
        <v>0</v>
      </c>
      <c r="F7" s="88">
        <f>IF(C7&lt;&gt;0,VLOOKUP(C7,General!$A$15:$C$114,3,FALSE),0)</f>
        <v>0</v>
      </c>
      <c r="G7" s="95"/>
      <c r="H7" s="96">
        <f t="shared" ref="H7:H19" si="0">IF(G7&gt;0,G7-G$6,0)</f>
        <v>0</v>
      </c>
      <c r="I7" s="124"/>
      <c r="J7" s="23">
        <v>1</v>
      </c>
      <c r="K7" s="24">
        <f>O7</f>
        <v>1</v>
      </c>
      <c r="L7" s="25">
        <f>VLOOKUP($J7,$A$6:$C$37,2,FALSE)</f>
        <v>0</v>
      </c>
      <c r="M7" s="26">
        <f>VLOOKUP($J7,$A$6:$E$37,5,FALSE)</f>
        <v>0</v>
      </c>
      <c r="N7" s="27"/>
      <c r="O7" s="28">
        <v>1</v>
      </c>
      <c r="P7" s="107"/>
      <c r="R7" s="17"/>
      <c r="S7" s="18" t="s">
        <v>6</v>
      </c>
      <c r="T7" s="18" t="s">
        <v>7</v>
      </c>
      <c r="U7" s="8" t="s">
        <v>94</v>
      </c>
      <c r="V7" s="9" t="s">
        <v>2</v>
      </c>
      <c r="W7" s="10" t="s">
        <v>3</v>
      </c>
      <c r="X7" s="7" t="s">
        <v>0</v>
      </c>
      <c r="Y7" s="106"/>
      <c r="BA7" s="19">
        <v>2</v>
      </c>
      <c r="BB7" s="20">
        <v>2</v>
      </c>
      <c r="BC7" s="21" t="e">
        <f>VLOOKUP($BB7,$AU$35:$AX$36,2,FALSE)</f>
        <v>#N/A</v>
      </c>
      <c r="BD7" s="21" t="e">
        <f>VLOOKUP($BB7,$AU$35:$AX$36,3,FALSE)</f>
        <v>#N/A</v>
      </c>
      <c r="BE7" s="22" t="e">
        <f t="shared" ref="BE7:BE21" si="1">IF(BC7&gt;0,VLOOKUP(BC7,$B$6:$G$105,5,FALSE),0)</f>
        <v>#N/A</v>
      </c>
      <c r="BF7" s="140" t="e">
        <f t="shared" ref="BF7:BF21" si="2">IF(BC7&gt;0,VLOOKUP(BC7,$B$6:$G$105,6,FALSE),0)</f>
        <v>#N/A</v>
      </c>
    </row>
    <row r="8" spans="1:58" x14ac:dyDescent="0.25">
      <c r="A8" s="91">
        <v>3</v>
      </c>
      <c r="B8" s="92">
        <f>IF(General!C$11=1,'Class 4'!D8,'Class 4'!C8)</f>
        <v>0</v>
      </c>
      <c r="C8" s="93"/>
      <c r="D8" s="94">
        <f>IF([1]General!$C$10=1,'[1]Class 1'!A8,0)</f>
        <v>3</v>
      </c>
      <c r="E8" s="88">
        <f>IF(C8&lt;&gt;0,VLOOKUP(C8,General!$A$15:$C$114,2,FALSE),0)</f>
        <v>0</v>
      </c>
      <c r="F8" s="88">
        <f>IF(C8&lt;&gt;0,VLOOKUP(C8,General!$A$15:$C$114,3,FALSE),0)</f>
        <v>0</v>
      </c>
      <c r="G8" s="95"/>
      <c r="H8" s="96">
        <f t="shared" si="0"/>
        <v>0</v>
      </c>
      <c r="I8" s="125"/>
      <c r="J8" s="29">
        <v>32</v>
      </c>
      <c r="K8" s="30">
        <f t="shared" ref="K8" si="3">O8</f>
        <v>2</v>
      </c>
      <c r="L8" s="31">
        <f>VLOOKUP($J8,$A$6:$C$37,2,FALSE)</f>
        <v>0</v>
      </c>
      <c r="M8" s="32">
        <f>VLOOKUP($J8,$A$6:$E$37,5,FALSE)</f>
        <v>0</v>
      </c>
      <c r="N8" s="33"/>
      <c r="O8" s="34">
        <v>2</v>
      </c>
      <c r="P8" s="107"/>
      <c r="R8" s="143" t="s">
        <v>9</v>
      </c>
      <c r="S8" s="24">
        <v>1</v>
      </c>
      <c r="T8" s="24">
        <f>X8</f>
        <v>0</v>
      </c>
      <c r="U8" s="25">
        <f>VLOOKUP($S8,K$106:M$107,2,FALSE)</f>
        <v>0</v>
      </c>
      <c r="V8" s="26">
        <f>VLOOKUP($U8,B$6:E$37,4,FALSE)</f>
        <v>0</v>
      </c>
      <c r="W8" s="27"/>
      <c r="X8" s="138"/>
      <c r="Y8" s="107"/>
      <c r="BA8" s="19">
        <v>3</v>
      </c>
      <c r="BB8" s="20">
        <v>1</v>
      </c>
      <c r="BC8" s="21" t="e">
        <f>VLOOKUP($BB8,$AU$24:$AX$25,2,FALSE)</f>
        <v>#N/A</v>
      </c>
      <c r="BD8" s="21" t="e">
        <f>VLOOKUP($BB8,$AU$24:$AX$25,3,FALSE)</f>
        <v>#N/A</v>
      </c>
      <c r="BE8" s="22" t="e">
        <f t="shared" si="1"/>
        <v>#N/A</v>
      </c>
      <c r="BF8" s="140" t="e">
        <f t="shared" si="2"/>
        <v>#N/A</v>
      </c>
    </row>
    <row r="9" spans="1:58" x14ac:dyDescent="0.25">
      <c r="A9" s="91">
        <v>4</v>
      </c>
      <c r="B9" s="92">
        <f>IF(General!C$11=1,'Class 4'!D9,'Class 4'!C9)</f>
        <v>0</v>
      </c>
      <c r="C9" s="93"/>
      <c r="D9" s="94">
        <f>IF([1]General!$C$10=1,'[1]Class 1'!A9,0)</f>
        <v>4</v>
      </c>
      <c r="E9" s="88">
        <f>IF(C9&lt;&gt;0,VLOOKUP(C9,General!$A$15:$C$114,2,FALSE),0)</f>
        <v>0</v>
      </c>
      <c r="F9" s="88">
        <f>IF(C9&lt;&gt;0,VLOOKUP(C9,General!$A$15:$C$114,3,FALSE),0)</f>
        <v>0</v>
      </c>
      <c r="G9" s="95"/>
      <c r="H9" s="96">
        <f t="shared" si="0"/>
        <v>0</v>
      </c>
      <c r="I9" s="126"/>
      <c r="O9" s="6">
        <f>O5+$O$72</f>
        <v>0.45833333333333331</v>
      </c>
      <c r="P9" s="105"/>
      <c r="R9" s="144"/>
      <c r="S9" s="30">
        <v>2</v>
      </c>
      <c r="T9" s="30">
        <f t="shared" ref="T9" si="4">X9</f>
        <v>0</v>
      </c>
      <c r="U9" s="31" t="e">
        <f>VLOOKUP($S9,K$106:M$107,2,FALSE)</f>
        <v>#N/A</v>
      </c>
      <c r="V9" s="113" t="e">
        <f>VLOOKUP($U9,B$6:E$37,4,FALSE)</f>
        <v>#N/A</v>
      </c>
      <c r="W9" s="33"/>
      <c r="X9" s="139"/>
      <c r="Y9" s="107"/>
      <c r="BA9" s="19">
        <v>4</v>
      </c>
      <c r="BB9" s="20">
        <v>2</v>
      </c>
      <c r="BC9" s="21" t="e">
        <f>VLOOKUP($BB9,$AU$24:$AX$25,2,FALSE)</f>
        <v>#N/A</v>
      </c>
      <c r="BD9" s="21" t="e">
        <f>VLOOKUP($BB9,$AU$24:$AX$25,3,FALSE)</f>
        <v>#N/A</v>
      </c>
      <c r="BE9" s="22" t="e">
        <f t="shared" si="1"/>
        <v>#N/A</v>
      </c>
      <c r="BF9" s="140" t="e">
        <f t="shared" si="2"/>
        <v>#N/A</v>
      </c>
    </row>
    <row r="10" spans="1:58" ht="14.45" customHeight="1" x14ac:dyDescent="0.35">
      <c r="A10" s="91">
        <v>5</v>
      </c>
      <c r="B10" s="92">
        <f>IF(General!C$11=1,'Class 4'!D10,'Class 4'!C10)</f>
        <v>0</v>
      </c>
      <c r="C10" s="93"/>
      <c r="D10" s="94">
        <f>IF([1]General!$C$10=1,'[1]Class 1'!A10,0)</f>
        <v>5</v>
      </c>
      <c r="E10" s="88">
        <f>IF(C10&lt;&gt;0,VLOOKUP(C10,General!$A$15:$C$114,2,FALSE),0)</f>
        <v>0</v>
      </c>
      <c r="F10" s="88">
        <f>IF(C10&lt;&gt;0,VLOOKUP(C10,General!$A$15:$C$114,3,FALSE),0)</f>
        <v>0</v>
      </c>
      <c r="G10" s="95"/>
      <c r="H10" s="96">
        <f t="shared" si="0"/>
        <v>0</v>
      </c>
      <c r="I10" s="127">
        <v>2</v>
      </c>
      <c r="J10" s="18" t="s">
        <v>6</v>
      </c>
      <c r="K10" s="18" t="s">
        <v>7</v>
      </c>
      <c r="L10" s="8" t="s">
        <v>1</v>
      </c>
      <c r="M10" s="9" t="s">
        <v>2</v>
      </c>
      <c r="N10" s="10" t="s">
        <v>3</v>
      </c>
      <c r="O10" s="7" t="s">
        <v>0</v>
      </c>
      <c r="P10" s="106"/>
      <c r="AA10" s="11" t="s">
        <v>10</v>
      </c>
      <c r="AB10" s="11"/>
      <c r="AC10" s="11"/>
      <c r="AD10" s="11"/>
      <c r="AG10" s="6">
        <f>+General!I11</f>
        <v>0</v>
      </c>
      <c r="AH10" s="105"/>
      <c r="BA10" s="19">
        <v>5</v>
      </c>
      <c r="BB10" s="20">
        <v>1</v>
      </c>
      <c r="BC10" s="21" t="e">
        <f>VLOOKUP($BB10,$AA$122:$AD$125,3,FALSE)</f>
        <v>#N/A</v>
      </c>
      <c r="BD10" s="21" t="e">
        <f>VLOOKUP($BB10,$AA$122:$AD$125,4,FALSE)</f>
        <v>#N/A</v>
      </c>
      <c r="BE10" s="22" t="e">
        <f t="shared" si="1"/>
        <v>#N/A</v>
      </c>
      <c r="BF10" s="140" t="e">
        <f t="shared" si="2"/>
        <v>#N/A</v>
      </c>
    </row>
    <row r="11" spans="1:58" ht="14.45" x14ac:dyDescent="0.35">
      <c r="A11" s="91">
        <v>6</v>
      </c>
      <c r="B11" s="92">
        <f>IF(General!C$11=1,'Class 4'!D11,'Class 4'!C11)</f>
        <v>0</v>
      </c>
      <c r="C11" s="93"/>
      <c r="D11" s="94">
        <f>IF([1]General!$C$10=1,'[1]Class 1'!A11,0)</f>
        <v>6</v>
      </c>
      <c r="E11" s="88">
        <f>IF(C11&lt;&gt;0,VLOOKUP(C11,General!$A$15:$C$114,2,FALSE),0)</f>
        <v>0</v>
      </c>
      <c r="F11" s="88">
        <f>IF(C11&lt;&gt;0,VLOOKUP(C11,General!$A$15:$C$114,3,FALSE),0)</f>
        <v>0</v>
      </c>
      <c r="G11" s="95"/>
      <c r="H11" s="96">
        <f t="shared" si="0"/>
        <v>0</v>
      </c>
      <c r="I11" s="124"/>
      <c r="J11" s="23">
        <v>16</v>
      </c>
      <c r="K11" s="24">
        <f>O11</f>
        <v>1</v>
      </c>
      <c r="L11" s="25">
        <f t="shared" ref="L11:L12" si="5">VLOOKUP($J11,$A$6:$C$37,2,FALSE)</f>
        <v>0</v>
      </c>
      <c r="M11" s="26">
        <f t="shared" ref="M11:M12" si="6">VLOOKUP($J11,$A$6:$E$37,5,FALSE)</f>
        <v>0</v>
      </c>
      <c r="N11" s="27"/>
      <c r="O11" s="28">
        <v>1</v>
      </c>
      <c r="P11" s="107"/>
      <c r="AA11" s="17"/>
      <c r="AB11" s="18" t="s">
        <v>6</v>
      </c>
      <c r="AC11" s="18" t="s">
        <v>7</v>
      </c>
      <c r="AD11" s="8" t="s">
        <v>94</v>
      </c>
      <c r="AE11" s="35" t="s">
        <v>2</v>
      </c>
      <c r="AF11" s="10" t="s">
        <v>3</v>
      </c>
      <c r="AG11" s="7" t="s">
        <v>0</v>
      </c>
      <c r="AH11" s="106"/>
      <c r="BA11" s="19">
        <v>6</v>
      </c>
      <c r="BB11" s="20">
        <v>2</v>
      </c>
      <c r="BC11" s="21" t="e">
        <f>VLOOKUP($BB11,$AA$122:$AD$125,3,FALSE)</f>
        <v>#N/A</v>
      </c>
      <c r="BD11" s="21" t="e">
        <f>VLOOKUP($BB11,$AA$122:$AD$125,4,FALSE)</f>
        <v>#N/A</v>
      </c>
      <c r="BE11" s="22" t="e">
        <f t="shared" si="1"/>
        <v>#N/A</v>
      </c>
      <c r="BF11" s="140" t="e">
        <f t="shared" si="2"/>
        <v>#N/A</v>
      </c>
    </row>
    <row r="12" spans="1:58" x14ac:dyDescent="0.25">
      <c r="A12" s="91">
        <v>7</v>
      </c>
      <c r="B12" s="92">
        <f>IF(General!C$11=1,'Class 4'!D12,'Class 4'!C12)</f>
        <v>0</v>
      </c>
      <c r="C12" s="93"/>
      <c r="D12" s="94">
        <f>IF([1]General!$C$10=1,'[1]Class 1'!A12,0)</f>
        <v>7</v>
      </c>
      <c r="E12" s="88">
        <f>IF(C12&lt;&gt;0,VLOOKUP(C12,General!$A$15:$C$114,2,FALSE),0)</f>
        <v>0</v>
      </c>
      <c r="F12" s="88">
        <f>IF(C12&lt;&gt;0,VLOOKUP(C12,General!$A$15:$C$114,3,FALSE),0)</f>
        <v>0</v>
      </c>
      <c r="G12" s="95"/>
      <c r="H12" s="96">
        <f t="shared" si="0"/>
        <v>0</v>
      </c>
      <c r="I12" s="125"/>
      <c r="J12" s="29">
        <v>17</v>
      </c>
      <c r="K12" s="30">
        <f t="shared" ref="K12" si="7">O12</f>
        <v>2</v>
      </c>
      <c r="L12" s="31">
        <f t="shared" si="5"/>
        <v>0</v>
      </c>
      <c r="M12" s="32">
        <f t="shared" si="6"/>
        <v>0</v>
      </c>
      <c r="N12" s="33"/>
      <c r="O12" s="34">
        <v>2</v>
      </c>
      <c r="P12" s="107"/>
      <c r="X12" s="6">
        <f>General!I4</f>
        <v>0</v>
      </c>
      <c r="Y12" s="105"/>
      <c r="AA12" s="143" t="s">
        <v>11</v>
      </c>
      <c r="AB12" s="24">
        <v>1</v>
      </c>
      <c r="AC12" s="24">
        <f>AG12</f>
        <v>0</v>
      </c>
      <c r="AD12" s="25">
        <f>IF(X15&lt;&gt;0,VLOOKUP($AB12,T$106:V$107,2,FALSE),0)</f>
        <v>0</v>
      </c>
      <c r="AE12" s="26">
        <f>VLOOKUP($AD12,$B$6:$G$105,4,FALSE)</f>
        <v>0</v>
      </c>
      <c r="AF12" s="27"/>
      <c r="AG12" s="138"/>
      <c r="AH12" s="107"/>
      <c r="BA12" s="19">
        <v>7</v>
      </c>
      <c r="BB12" s="20">
        <v>3</v>
      </c>
      <c r="BC12" s="21" t="e">
        <f>VLOOKUP($BB12,$AA$122:$AD$125,3,FALSE)</f>
        <v>#N/A</v>
      </c>
      <c r="BD12" s="21" t="e">
        <f>VLOOKUP($BB12,$AA$122:$AD$125,4,FALSE)</f>
        <v>#N/A</v>
      </c>
      <c r="BE12" s="22" t="e">
        <f t="shared" si="1"/>
        <v>#N/A</v>
      </c>
      <c r="BF12" s="140" t="e">
        <f t="shared" si="2"/>
        <v>#N/A</v>
      </c>
    </row>
    <row r="13" spans="1:58" x14ac:dyDescent="0.25">
      <c r="A13" s="91">
        <v>8</v>
      </c>
      <c r="B13" s="92">
        <f>IF(General!C$11=1,'Class 4'!D13,'Class 4'!C13)</f>
        <v>0</v>
      </c>
      <c r="C13" s="93"/>
      <c r="D13" s="94">
        <f>IF([1]General!$C$10=1,'[1]Class 1'!A13,0)</f>
        <v>8</v>
      </c>
      <c r="E13" s="88">
        <f>IF(C13&lt;&gt;0,VLOOKUP(C13,General!$A$15:$C$114,2,FALSE),0)</f>
        <v>0</v>
      </c>
      <c r="F13" s="88">
        <f>IF(C13&lt;&gt;0,VLOOKUP(C13,General!$A$15:$C$114,3,FALSE),0)</f>
        <v>0</v>
      </c>
      <c r="G13" s="95"/>
      <c r="H13" s="96">
        <f t="shared" si="0"/>
        <v>0</v>
      </c>
      <c r="I13" s="126"/>
      <c r="O13" s="6">
        <f>O9+$O$72</f>
        <v>0.45833333333333331</v>
      </c>
      <c r="P13" s="105"/>
      <c r="R13" s="17"/>
      <c r="S13" s="18" t="s">
        <v>6</v>
      </c>
      <c r="T13" s="18" t="s">
        <v>7</v>
      </c>
      <c r="U13" s="8" t="s">
        <v>94</v>
      </c>
      <c r="V13" s="9" t="s">
        <v>2</v>
      </c>
      <c r="W13" s="10" t="s">
        <v>3</v>
      </c>
      <c r="X13" s="7" t="s">
        <v>0</v>
      </c>
      <c r="Y13" s="106"/>
      <c r="AA13" s="144"/>
      <c r="AB13" s="30">
        <v>2</v>
      </c>
      <c r="AC13" s="30">
        <f t="shared" ref="AC13" si="8">AG13</f>
        <v>0</v>
      </c>
      <c r="AD13" s="31">
        <f>IF(X15&lt;&gt;0,VLOOKUP($AB13,T$106:V$107,2,FALSE),0)</f>
        <v>0</v>
      </c>
      <c r="AE13" s="113">
        <f>VLOOKUP($AD13,$B$6:$G$105,4,FALSE)</f>
        <v>0</v>
      </c>
      <c r="AF13" s="33"/>
      <c r="AG13" s="139"/>
      <c r="AH13" s="107"/>
      <c r="BA13" s="19">
        <v>8</v>
      </c>
      <c r="BB13" s="20">
        <v>4</v>
      </c>
      <c r="BC13" s="21" t="e">
        <f>VLOOKUP($BB13,$AA$122:$AD$125,3,FALSE)</f>
        <v>#N/A</v>
      </c>
      <c r="BD13" s="21" t="e">
        <f>VLOOKUP($BB13,$AA$122:$AD$125,4,FALSE)</f>
        <v>#N/A</v>
      </c>
      <c r="BE13" s="22" t="e">
        <f t="shared" si="1"/>
        <v>#N/A</v>
      </c>
      <c r="BF13" s="140" t="e">
        <f t="shared" si="2"/>
        <v>#N/A</v>
      </c>
    </row>
    <row r="14" spans="1:58" ht="14.45" customHeight="1" x14ac:dyDescent="0.25">
      <c r="A14" s="91">
        <v>9</v>
      </c>
      <c r="B14" s="92">
        <f>IF(General!C$11=1,'Class 4'!D14,'Class 4'!C14)</f>
        <v>0</v>
      </c>
      <c r="C14" s="93"/>
      <c r="D14" s="94">
        <f>IF([1]General!$C$10=1,'[1]Class 1'!A14,0)</f>
        <v>9</v>
      </c>
      <c r="E14" s="88">
        <f>IF(C14&lt;&gt;0,VLOOKUP(C14,General!$A$15:$C$114,2,FALSE),0)</f>
        <v>0</v>
      </c>
      <c r="F14" s="88">
        <f>IF(C14&lt;&gt;0,VLOOKUP(C14,General!$A$15:$C$114,3,FALSE),0)</f>
        <v>0</v>
      </c>
      <c r="G14" s="95"/>
      <c r="H14" s="96">
        <f t="shared" si="0"/>
        <v>0</v>
      </c>
      <c r="I14" s="127">
        <v>3</v>
      </c>
      <c r="J14" s="18" t="s">
        <v>6</v>
      </c>
      <c r="K14" s="18" t="s">
        <v>7</v>
      </c>
      <c r="L14" s="8" t="s">
        <v>1</v>
      </c>
      <c r="M14" s="9" t="s">
        <v>2</v>
      </c>
      <c r="N14" s="10" t="s">
        <v>3</v>
      </c>
      <c r="O14" s="7" t="s">
        <v>0</v>
      </c>
      <c r="P14" s="106"/>
      <c r="R14" s="143" t="s">
        <v>12</v>
      </c>
      <c r="S14" s="24">
        <v>1</v>
      </c>
      <c r="T14" s="24">
        <f>X14</f>
        <v>0</v>
      </c>
      <c r="U14" s="25">
        <f>VLOOKUP($S14,K$108:M$109,2,FALSE)</f>
        <v>0</v>
      </c>
      <c r="V14" s="26">
        <f t="shared" ref="V14:V15" si="9">VLOOKUP($U14,B$6:E$37,4,FALSE)</f>
        <v>0</v>
      </c>
      <c r="W14" s="27"/>
      <c r="X14" s="138"/>
      <c r="Y14" s="107"/>
      <c r="BA14" s="19">
        <v>9</v>
      </c>
      <c r="BB14" s="20">
        <v>1</v>
      </c>
      <c r="BC14" s="21" t="e">
        <f t="shared" ref="BC14:BC21" si="10">VLOOKUP($BB14,$R$122:$U$129,3,FALSE)</f>
        <v>#N/A</v>
      </c>
      <c r="BD14" s="21" t="e">
        <f t="shared" ref="BD14:BD21" si="11">VLOOKUP($BB14,$R$122:$U$129,4,FALSE)</f>
        <v>#N/A</v>
      </c>
      <c r="BE14" s="22" t="e">
        <f t="shared" si="1"/>
        <v>#N/A</v>
      </c>
      <c r="BF14" s="140" t="e">
        <f t="shared" si="2"/>
        <v>#N/A</v>
      </c>
    </row>
    <row r="15" spans="1:58" x14ac:dyDescent="0.25">
      <c r="A15" s="91">
        <v>10</v>
      </c>
      <c r="B15" s="92">
        <f>IF(General!C$11=1,'Class 4'!D15,'Class 4'!C15)</f>
        <v>0</v>
      </c>
      <c r="C15" s="93"/>
      <c r="D15" s="94">
        <f>IF([1]General!$C$10=1,'[1]Class 1'!A15,0)</f>
        <v>10</v>
      </c>
      <c r="E15" s="88">
        <f>IF(C15&lt;&gt;0,VLOOKUP(C15,General!$A$15:$C$114,2,FALSE),0)</f>
        <v>0</v>
      </c>
      <c r="F15" s="88">
        <f>IF(C15&lt;&gt;0,VLOOKUP(C15,General!$A$15:$C$114,3,FALSE),0)</f>
        <v>0</v>
      </c>
      <c r="G15" s="95"/>
      <c r="H15" s="96">
        <f t="shared" si="0"/>
        <v>0</v>
      </c>
      <c r="I15" s="124"/>
      <c r="J15" s="23">
        <v>9</v>
      </c>
      <c r="K15" s="24">
        <f>O15</f>
        <v>1</v>
      </c>
      <c r="L15" s="25">
        <f t="shared" ref="L15:L16" si="12">VLOOKUP($J15,$A$6:$C$37,2,FALSE)</f>
        <v>0</v>
      </c>
      <c r="M15" s="26">
        <f t="shared" ref="M15:M16" si="13">VLOOKUP($J15,$A$6:$E$37,5,FALSE)</f>
        <v>0</v>
      </c>
      <c r="N15" s="27"/>
      <c r="O15" s="28">
        <v>1</v>
      </c>
      <c r="P15" s="107"/>
      <c r="R15" s="144"/>
      <c r="S15" s="30">
        <v>2</v>
      </c>
      <c r="T15" s="30">
        <f t="shared" ref="T15" si="14">X15</f>
        <v>0</v>
      </c>
      <c r="U15" s="31" t="e">
        <f>VLOOKUP($S15,K$108:M$109,2,FALSE)</f>
        <v>#N/A</v>
      </c>
      <c r="V15" s="113" t="e">
        <f t="shared" si="9"/>
        <v>#N/A</v>
      </c>
      <c r="W15" s="33"/>
      <c r="X15" s="139"/>
      <c r="Y15" s="107"/>
      <c r="BA15" s="19">
        <v>10</v>
      </c>
      <c r="BB15" s="20">
        <v>2</v>
      </c>
      <c r="BC15" s="21" t="e">
        <f t="shared" si="10"/>
        <v>#N/A</v>
      </c>
      <c r="BD15" s="21" t="e">
        <f t="shared" si="11"/>
        <v>#N/A</v>
      </c>
      <c r="BE15" s="22" t="e">
        <f t="shared" si="1"/>
        <v>#N/A</v>
      </c>
      <c r="BF15" s="140" t="e">
        <f t="shared" si="2"/>
        <v>#N/A</v>
      </c>
    </row>
    <row r="16" spans="1:58" ht="14.45" x14ac:dyDescent="0.35">
      <c r="A16" s="91">
        <v>11</v>
      </c>
      <c r="B16" s="92">
        <f>IF(General!C$11=1,'Class 4'!D16,'Class 4'!C16)</f>
        <v>0</v>
      </c>
      <c r="C16" s="93"/>
      <c r="D16" s="94">
        <f>IF([1]General!$C$10=1,'[1]Class 1'!A16,0)</f>
        <v>11</v>
      </c>
      <c r="E16" s="88">
        <f>IF(C16&lt;&gt;0,VLOOKUP(C16,General!$A$15:$C$114,2,FALSE),0)</f>
        <v>0</v>
      </c>
      <c r="F16" s="88">
        <f>IF(C16&lt;&gt;0,VLOOKUP(C16,General!$A$15:$C$114,3,FALSE),0)</f>
        <v>0</v>
      </c>
      <c r="G16" s="95"/>
      <c r="H16" s="96">
        <f t="shared" si="0"/>
        <v>0</v>
      </c>
      <c r="I16" s="125"/>
      <c r="J16" s="29">
        <v>24</v>
      </c>
      <c r="K16" s="30">
        <f t="shared" ref="K16" si="15">O16</f>
        <v>2</v>
      </c>
      <c r="L16" s="31">
        <f t="shared" si="12"/>
        <v>0</v>
      </c>
      <c r="M16" s="32">
        <f t="shared" si="13"/>
        <v>0</v>
      </c>
      <c r="N16" s="33"/>
      <c r="O16" s="34">
        <v>2</v>
      </c>
      <c r="P16" s="107"/>
      <c r="AJ16" s="11" t="s">
        <v>13</v>
      </c>
      <c r="AK16" s="11"/>
      <c r="AL16" s="11"/>
      <c r="AM16" s="11"/>
      <c r="AP16" s="6">
        <f>+General!I15</f>
        <v>0</v>
      </c>
      <c r="AQ16" s="105"/>
      <c r="BA16" s="19">
        <v>11</v>
      </c>
      <c r="BB16" s="20">
        <v>3</v>
      </c>
      <c r="BC16" s="21" t="e">
        <f t="shared" si="10"/>
        <v>#N/A</v>
      </c>
      <c r="BD16" s="21" t="e">
        <f t="shared" si="11"/>
        <v>#N/A</v>
      </c>
      <c r="BE16" s="22" t="e">
        <f t="shared" si="1"/>
        <v>#N/A</v>
      </c>
      <c r="BF16" s="140" t="e">
        <f t="shared" si="2"/>
        <v>#N/A</v>
      </c>
    </row>
    <row r="17" spans="1:58" ht="14.45" x14ac:dyDescent="0.35">
      <c r="A17" s="91">
        <v>12</v>
      </c>
      <c r="B17" s="92">
        <f>IF(General!C$11=1,'Class 4'!D17,'Class 4'!C17)</f>
        <v>0</v>
      </c>
      <c r="C17" s="93"/>
      <c r="D17" s="94">
        <f>IF([1]General!$C$10=1,'[1]Class 1'!A17,0)</f>
        <v>12</v>
      </c>
      <c r="E17" s="88">
        <f>IF(C17&lt;&gt;0,VLOOKUP(C17,General!$A$15:$C$114,2,FALSE),0)</f>
        <v>0</v>
      </c>
      <c r="F17" s="88">
        <f>IF(C17&lt;&gt;0,VLOOKUP(C17,General!$A$15:$C$114,3,FALSE),0)</f>
        <v>0</v>
      </c>
      <c r="G17" s="95"/>
      <c r="H17" s="96">
        <f t="shared" si="0"/>
        <v>0</v>
      </c>
      <c r="I17" s="126"/>
      <c r="O17" s="6">
        <f>O13+$O$72</f>
        <v>0.45833333333333331</v>
      </c>
      <c r="P17" s="105"/>
      <c r="AJ17" s="17"/>
      <c r="AK17" s="18" t="s">
        <v>6</v>
      </c>
      <c r="AL17" s="18" t="s">
        <v>7</v>
      </c>
      <c r="AM17" s="8" t="s">
        <v>94</v>
      </c>
      <c r="AN17" s="35" t="s">
        <v>2</v>
      </c>
      <c r="AO17" s="10" t="s">
        <v>3</v>
      </c>
      <c r="AP17" s="7" t="s">
        <v>0</v>
      </c>
      <c r="AQ17" s="106"/>
      <c r="BA17" s="19">
        <v>12</v>
      </c>
      <c r="BB17" s="20">
        <v>4</v>
      </c>
      <c r="BC17" s="21" t="e">
        <f t="shared" si="10"/>
        <v>#N/A</v>
      </c>
      <c r="BD17" s="21" t="e">
        <f t="shared" si="11"/>
        <v>#N/A</v>
      </c>
      <c r="BE17" s="22" t="e">
        <f t="shared" si="1"/>
        <v>#N/A</v>
      </c>
      <c r="BF17" s="140" t="e">
        <f t="shared" si="2"/>
        <v>#N/A</v>
      </c>
    </row>
    <row r="18" spans="1:58" ht="14.45" customHeight="1" x14ac:dyDescent="0.25">
      <c r="A18" s="91">
        <v>13</v>
      </c>
      <c r="B18" s="92">
        <f>IF(General!C$11=1,'Class 4'!D18,'Class 4'!C18)</f>
        <v>0</v>
      </c>
      <c r="C18" s="93"/>
      <c r="D18" s="94">
        <f>IF([1]General!$C$10=1,'[1]Class 1'!A18,0)</f>
        <v>13</v>
      </c>
      <c r="E18" s="88">
        <f>IF(C18&lt;&gt;0,VLOOKUP(C18,General!$A$15:$C$114,2,FALSE),0)</f>
        <v>0</v>
      </c>
      <c r="F18" s="88">
        <f>IF(C18&lt;&gt;0,VLOOKUP(C18,General!$A$15:$C$114,3,FALSE),0)</f>
        <v>0</v>
      </c>
      <c r="G18" s="95"/>
      <c r="H18" s="96">
        <f t="shared" si="0"/>
        <v>0</v>
      </c>
      <c r="I18" s="127">
        <v>4</v>
      </c>
      <c r="J18" s="18" t="s">
        <v>6</v>
      </c>
      <c r="K18" s="18" t="s">
        <v>7</v>
      </c>
      <c r="L18" s="8" t="s">
        <v>1</v>
      </c>
      <c r="M18" s="9" t="s">
        <v>2</v>
      </c>
      <c r="N18" s="10" t="s">
        <v>3</v>
      </c>
      <c r="O18" s="7" t="s">
        <v>0</v>
      </c>
      <c r="P18" s="106"/>
      <c r="X18" s="6">
        <f>General!I5</f>
        <v>0</v>
      </c>
      <c r="Y18" s="105"/>
      <c r="AJ18" s="143" t="s">
        <v>14</v>
      </c>
      <c r="AK18" s="24">
        <v>1</v>
      </c>
      <c r="AL18" s="24">
        <f>AP18</f>
        <v>0</v>
      </c>
      <c r="AM18" s="25">
        <f>IF(AG25&lt;&gt;0,VLOOKUP($AK18,$AC106:$AE107,2,FALSE),0)</f>
        <v>0</v>
      </c>
      <c r="AN18" s="26">
        <f>IF(AM18&lt;&gt;0,VLOOKUP($AM18,$B$6:$E$21,4,FALSE),0)</f>
        <v>0</v>
      </c>
      <c r="AO18" s="27"/>
      <c r="AP18" s="138"/>
      <c r="AQ18" s="107"/>
      <c r="BA18" s="19">
        <v>13</v>
      </c>
      <c r="BB18" s="20">
        <v>5</v>
      </c>
      <c r="BC18" s="21" t="e">
        <f t="shared" si="10"/>
        <v>#N/A</v>
      </c>
      <c r="BD18" s="21" t="e">
        <f t="shared" si="11"/>
        <v>#N/A</v>
      </c>
      <c r="BE18" s="22" t="e">
        <f t="shared" si="1"/>
        <v>#N/A</v>
      </c>
      <c r="BF18" s="140" t="e">
        <f t="shared" si="2"/>
        <v>#N/A</v>
      </c>
    </row>
    <row r="19" spans="1:58" x14ac:dyDescent="0.25">
      <c r="A19" s="91">
        <v>14</v>
      </c>
      <c r="B19" s="92">
        <f>IF(General!C$11=1,'Class 4'!D19,'Class 4'!C19)</f>
        <v>0</v>
      </c>
      <c r="C19" s="93"/>
      <c r="D19" s="94">
        <f>IF([1]General!$C$10=1,'[1]Class 1'!A19,0)</f>
        <v>14</v>
      </c>
      <c r="E19" s="88">
        <f>IF(C19&lt;&gt;0,VLOOKUP(C19,General!$A$15:$C$114,2,FALSE),0)</f>
        <v>0</v>
      </c>
      <c r="F19" s="88">
        <f>IF(C19&lt;&gt;0,VLOOKUP(C19,General!$A$15:$C$114,3,FALSE),0)</f>
        <v>0</v>
      </c>
      <c r="G19" s="95"/>
      <c r="H19" s="96">
        <f t="shared" si="0"/>
        <v>0</v>
      </c>
      <c r="I19" s="124"/>
      <c r="J19" s="23">
        <v>8</v>
      </c>
      <c r="K19" s="24">
        <f>O19</f>
        <v>1</v>
      </c>
      <c r="L19" s="25">
        <f t="shared" ref="L19:L20" si="16">VLOOKUP($J19,$A$6:$C$37,2,FALSE)</f>
        <v>0</v>
      </c>
      <c r="M19" s="26">
        <f t="shared" ref="M19:M20" si="17">VLOOKUP($J19,$A$6:$E$37,5,FALSE)</f>
        <v>0</v>
      </c>
      <c r="N19" s="27"/>
      <c r="O19" s="28">
        <v>1</v>
      </c>
      <c r="P19" s="107"/>
      <c r="R19" s="17"/>
      <c r="S19" s="18" t="s">
        <v>6</v>
      </c>
      <c r="T19" s="18" t="s">
        <v>7</v>
      </c>
      <c r="U19" s="8" t="s">
        <v>94</v>
      </c>
      <c r="V19" s="9" t="s">
        <v>2</v>
      </c>
      <c r="W19" s="10" t="s">
        <v>3</v>
      </c>
      <c r="X19" s="7" t="s">
        <v>0</v>
      </c>
      <c r="Y19" s="106"/>
      <c r="AJ19" s="144"/>
      <c r="AK19" s="30">
        <v>2</v>
      </c>
      <c r="AL19" s="30">
        <f t="shared" ref="AL19" si="18">AP19</f>
        <v>0</v>
      </c>
      <c r="AM19" s="31">
        <f>IF(AG25&lt;&gt;0,VLOOKUP($AK19,$AC106:$AE107,2,FALSE),0)</f>
        <v>0</v>
      </c>
      <c r="AN19" s="113">
        <f>IF(AM19&lt;&gt;0,VLOOKUP($AM19,$B7:$E22,4,FALSE),0)</f>
        <v>0</v>
      </c>
      <c r="AO19" s="33"/>
      <c r="AP19" s="139"/>
      <c r="AQ19" s="107"/>
      <c r="BA19" s="19">
        <v>14</v>
      </c>
      <c r="BB19" s="20">
        <v>6</v>
      </c>
      <c r="BC19" s="21" t="e">
        <f t="shared" si="10"/>
        <v>#N/A</v>
      </c>
      <c r="BD19" s="21" t="e">
        <f t="shared" si="11"/>
        <v>#N/A</v>
      </c>
      <c r="BE19" s="22" t="e">
        <f t="shared" si="1"/>
        <v>#N/A</v>
      </c>
      <c r="BF19" s="140" t="e">
        <f t="shared" si="2"/>
        <v>#N/A</v>
      </c>
    </row>
    <row r="20" spans="1:58" x14ac:dyDescent="0.25">
      <c r="A20" s="91">
        <v>15</v>
      </c>
      <c r="B20" s="92">
        <f>IF(General!C$11=1,'Class 4'!D20,'Class 4'!C20)</f>
        <v>0</v>
      </c>
      <c r="C20" s="93"/>
      <c r="D20" s="94">
        <f>IF([1]General!$C$10=1,'[1]Class 1'!A20,0)</f>
        <v>15</v>
      </c>
      <c r="E20" s="88">
        <f>IF(C20&lt;&gt;0,VLOOKUP(C20,General!$A$15:$C$114,2,FALSE),0)</f>
        <v>0</v>
      </c>
      <c r="F20" s="88">
        <f>IF(C20&lt;&gt;0,VLOOKUP(C20,General!$A$15:$C$114,3,FALSE),0)</f>
        <v>0</v>
      </c>
      <c r="G20" s="95"/>
      <c r="H20" s="96">
        <f>IF(G20&gt;0,G20-G$6,0)</f>
        <v>0</v>
      </c>
      <c r="I20" s="125"/>
      <c r="J20" s="29">
        <v>25</v>
      </c>
      <c r="K20" s="30">
        <f t="shared" ref="K20" si="19">O20</f>
        <v>2</v>
      </c>
      <c r="L20" s="31">
        <f t="shared" si="16"/>
        <v>0</v>
      </c>
      <c r="M20" s="32">
        <f t="shared" si="17"/>
        <v>0</v>
      </c>
      <c r="N20" s="33"/>
      <c r="O20" s="34">
        <v>2</v>
      </c>
      <c r="P20" s="107"/>
      <c r="R20" s="143" t="s">
        <v>15</v>
      </c>
      <c r="S20" s="24">
        <v>1</v>
      </c>
      <c r="T20" s="24">
        <f>X20</f>
        <v>0</v>
      </c>
      <c r="U20" s="25">
        <f>VLOOKUP($S20,K$110:M$111,2,FALSE)</f>
        <v>0</v>
      </c>
      <c r="V20" s="26">
        <f t="shared" ref="V20:V21" si="20">VLOOKUP($U20,B$6:E$37,4,FALSE)</f>
        <v>0</v>
      </c>
      <c r="W20" s="27"/>
      <c r="X20" s="138"/>
      <c r="Y20" s="107"/>
      <c r="BA20" s="19">
        <v>15</v>
      </c>
      <c r="BB20" s="20">
        <v>7</v>
      </c>
      <c r="BC20" s="21" t="e">
        <f t="shared" si="10"/>
        <v>#N/A</v>
      </c>
      <c r="BD20" s="21" t="e">
        <f t="shared" si="11"/>
        <v>#N/A</v>
      </c>
      <c r="BE20" s="22" t="e">
        <f t="shared" si="1"/>
        <v>#N/A</v>
      </c>
      <c r="BF20" s="140" t="e">
        <f t="shared" si="2"/>
        <v>#N/A</v>
      </c>
    </row>
    <row r="21" spans="1:58" x14ac:dyDescent="0.25">
      <c r="A21" s="91">
        <v>16</v>
      </c>
      <c r="B21" s="92">
        <f>IF(General!C$11=1,'Class 4'!D21,'Class 4'!C21)</f>
        <v>0</v>
      </c>
      <c r="C21" s="93"/>
      <c r="D21" s="94">
        <f>IF([1]General!$C$10=1,'[1]Class 1'!A21,0)</f>
        <v>16</v>
      </c>
      <c r="E21" s="88">
        <f>IF(C21&lt;&gt;0,VLOOKUP(C21,General!$A$15:$C$114,2,FALSE),0)</f>
        <v>0</v>
      </c>
      <c r="F21" s="88">
        <f>IF(C21&lt;&gt;0,VLOOKUP(C21,General!$A$15:$C$114,3,FALSE),0)</f>
        <v>0</v>
      </c>
      <c r="G21" s="95"/>
      <c r="H21" s="96">
        <f t="shared" ref="H21:H84" si="21">IF(G21&gt;0,G21-G$6,0)</f>
        <v>0</v>
      </c>
      <c r="I21" s="126"/>
      <c r="O21" s="6">
        <f>O17+$O$72</f>
        <v>0.45833333333333331</v>
      </c>
      <c r="P21" s="105"/>
      <c r="R21" s="144"/>
      <c r="S21" s="30">
        <v>2</v>
      </c>
      <c r="T21" s="30">
        <f t="shared" ref="T21" si="22">X21</f>
        <v>0</v>
      </c>
      <c r="U21" s="31" t="e">
        <f>VLOOKUP($S21,K$110:M$111,2,FALSE)</f>
        <v>#N/A</v>
      </c>
      <c r="V21" s="113" t="e">
        <f t="shared" si="20"/>
        <v>#N/A</v>
      </c>
      <c r="W21" s="33"/>
      <c r="X21" s="139"/>
      <c r="Y21" s="107"/>
      <c r="BA21" s="19">
        <v>16</v>
      </c>
      <c r="BB21" s="20">
        <v>8</v>
      </c>
      <c r="BC21" s="21" t="e">
        <f t="shared" si="10"/>
        <v>#N/A</v>
      </c>
      <c r="BD21" s="21" t="e">
        <f t="shared" si="11"/>
        <v>#N/A</v>
      </c>
      <c r="BE21" s="22" t="e">
        <f t="shared" si="1"/>
        <v>#N/A</v>
      </c>
      <c r="BF21" s="140" t="e">
        <f t="shared" si="2"/>
        <v>#N/A</v>
      </c>
    </row>
    <row r="22" spans="1:58" ht="15.95" x14ac:dyDescent="0.35">
      <c r="A22" s="91">
        <v>17</v>
      </c>
      <c r="B22" s="92">
        <f>C22</f>
        <v>0</v>
      </c>
      <c r="C22" s="93"/>
      <c r="D22" s="94"/>
      <c r="E22" s="88">
        <f>IF(C22&lt;&gt;0,VLOOKUP(C22,General!$A$15:$C$114,2,FALSE),0)</f>
        <v>0</v>
      </c>
      <c r="F22" s="88">
        <f>IF(C22&lt;&gt;0,VLOOKUP(C22,General!$A$15:$C$114,3,FALSE),0)</f>
        <v>0</v>
      </c>
      <c r="G22" s="95"/>
      <c r="H22" s="96">
        <f t="shared" si="21"/>
        <v>0</v>
      </c>
      <c r="I22" s="127">
        <v>5</v>
      </c>
      <c r="J22" s="18" t="s">
        <v>6</v>
      </c>
      <c r="K22" s="18" t="s">
        <v>7</v>
      </c>
      <c r="L22" s="8" t="s">
        <v>1</v>
      </c>
      <c r="M22" s="9" t="s">
        <v>2</v>
      </c>
      <c r="N22" s="10" t="s">
        <v>3</v>
      </c>
      <c r="O22" s="7" t="s">
        <v>0</v>
      </c>
      <c r="P22" s="106"/>
      <c r="AG22" s="6">
        <f>+General!I12</f>
        <v>0</v>
      </c>
      <c r="AH22" s="105"/>
      <c r="AV22" s="36" t="s">
        <v>16</v>
      </c>
      <c r="AY22" s="6">
        <f>+General!I17</f>
        <v>0</v>
      </c>
      <c r="BA22" s="19">
        <v>17</v>
      </c>
      <c r="BB22" s="20">
        <v>17</v>
      </c>
      <c r="BC22" s="21">
        <f t="shared" ref="BC22:BC85" si="23">VLOOKUP($BB22,$A$22:$E$122,2,FALSE)</f>
        <v>0</v>
      </c>
      <c r="BD22" s="21">
        <f>E22</f>
        <v>0</v>
      </c>
      <c r="BE22" s="102">
        <f>F22</f>
        <v>0</v>
      </c>
      <c r="BF22" s="140">
        <f>G22</f>
        <v>0</v>
      </c>
    </row>
    <row r="23" spans="1:58" ht="14.45" x14ac:dyDescent="0.35">
      <c r="A23" s="91">
        <v>18</v>
      </c>
      <c r="B23" s="92">
        <f t="shared" ref="B23:B86" si="24">C23</f>
        <v>0</v>
      </c>
      <c r="C23" s="93"/>
      <c r="D23" s="94"/>
      <c r="E23" s="88">
        <f>IF(C23&lt;&gt;0,VLOOKUP(C23,General!$A$15:$C$114,2,FALSE),0)</f>
        <v>0</v>
      </c>
      <c r="F23" s="88">
        <f>IF(C23&lt;&gt;0,VLOOKUP(C23,General!$A$15:$C$114,3,FALSE),0)</f>
        <v>0</v>
      </c>
      <c r="G23" s="95"/>
      <c r="H23" s="96">
        <f t="shared" si="21"/>
        <v>0</v>
      </c>
      <c r="I23" s="124"/>
      <c r="J23" s="23">
        <v>12</v>
      </c>
      <c r="K23" s="24">
        <f>O23</f>
        <v>1</v>
      </c>
      <c r="L23" s="25">
        <f t="shared" ref="L23:L24" si="25">VLOOKUP($J23,$A$6:$C$37,2,FALSE)</f>
        <v>0</v>
      </c>
      <c r="M23" s="26">
        <f t="shared" ref="M23:M24" si="26">VLOOKUP($J23,$A$6:$E$37,5,FALSE)</f>
        <v>0</v>
      </c>
      <c r="N23" s="27"/>
      <c r="O23" s="28">
        <v>1</v>
      </c>
      <c r="P23" s="107"/>
      <c r="AA23" s="17"/>
      <c r="AB23" s="18" t="s">
        <v>6</v>
      </c>
      <c r="AC23" s="18" t="s">
        <v>7</v>
      </c>
      <c r="AD23" s="8" t="s">
        <v>94</v>
      </c>
      <c r="AE23" s="35" t="s">
        <v>2</v>
      </c>
      <c r="AF23" s="10" t="s">
        <v>3</v>
      </c>
      <c r="AG23" s="7" t="s">
        <v>0</v>
      </c>
      <c r="AH23" s="106"/>
      <c r="AS23" s="37"/>
      <c r="AT23" s="18" t="s">
        <v>6</v>
      </c>
      <c r="AU23" s="18" t="s">
        <v>7</v>
      </c>
      <c r="AV23" s="8" t="s">
        <v>94</v>
      </c>
      <c r="AW23" s="35" t="s">
        <v>2</v>
      </c>
      <c r="AX23" s="38" t="s">
        <v>3</v>
      </c>
      <c r="AY23" s="39" t="s">
        <v>0</v>
      </c>
      <c r="BA23" s="19">
        <v>18</v>
      </c>
      <c r="BB23" s="20">
        <v>18</v>
      </c>
      <c r="BC23" s="21">
        <f t="shared" si="23"/>
        <v>0</v>
      </c>
      <c r="BD23" s="21">
        <f t="shared" ref="BD23:BF86" si="27">E23</f>
        <v>0</v>
      </c>
      <c r="BE23" s="102">
        <f t="shared" si="27"/>
        <v>0</v>
      </c>
      <c r="BF23" s="140">
        <f t="shared" si="27"/>
        <v>0</v>
      </c>
    </row>
    <row r="24" spans="1:58" x14ac:dyDescent="0.25">
      <c r="A24" s="91">
        <v>19</v>
      </c>
      <c r="B24" s="92">
        <f t="shared" si="24"/>
        <v>0</v>
      </c>
      <c r="C24" s="93"/>
      <c r="D24" s="94"/>
      <c r="E24" s="88">
        <f>IF(C24&lt;&gt;0,VLOOKUP(C24,General!$A$15:$C$114,2,FALSE),0)</f>
        <v>0</v>
      </c>
      <c r="F24" s="88">
        <f>IF(C24&lt;&gt;0,VLOOKUP(C24,General!$A$15:$C$114,3,FALSE),0)</f>
        <v>0</v>
      </c>
      <c r="G24" s="95"/>
      <c r="H24" s="96">
        <f t="shared" si="21"/>
        <v>0</v>
      </c>
      <c r="I24" s="125"/>
      <c r="J24" s="29">
        <v>21</v>
      </c>
      <c r="K24" s="30">
        <f t="shared" ref="K24" si="28">O24</f>
        <v>2</v>
      </c>
      <c r="L24" s="31">
        <f t="shared" si="25"/>
        <v>0</v>
      </c>
      <c r="M24" s="32">
        <f t="shared" si="26"/>
        <v>0</v>
      </c>
      <c r="N24" s="33"/>
      <c r="O24" s="34">
        <v>2</v>
      </c>
      <c r="P24" s="107"/>
      <c r="X24" s="6">
        <f>General!I6</f>
        <v>0</v>
      </c>
      <c r="Y24" s="105"/>
      <c r="AA24" s="143" t="s">
        <v>17</v>
      </c>
      <c r="AB24" s="24">
        <v>1</v>
      </c>
      <c r="AC24" s="24">
        <f>AG24</f>
        <v>0</v>
      </c>
      <c r="AD24" s="25">
        <f>IF(X27&lt;&gt;0,VLOOKUP($AB24,T$108:V$109,2,FALSE),0)</f>
        <v>0</v>
      </c>
      <c r="AE24" s="26">
        <f>VLOOKUP($AD24,$B$6:$G$105,4,FALSE)</f>
        <v>0</v>
      </c>
      <c r="AF24" s="27"/>
      <c r="AG24" s="138"/>
      <c r="AH24" s="107"/>
      <c r="AS24" s="111"/>
      <c r="AT24" s="40">
        <v>1</v>
      </c>
      <c r="AU24" s="118">
        <f>AY24</f>
        <v>0</v>
      </c>
      <c r="AV24" s="116">
        <f>IF(AP42&lt;&gt;0,VLOOKUP($AT24,$AL$108:$AM$109,2,FALSE),0)</f>
        <v>0</v>
      </c>
      <c r="AW24" s="26">
        <f>IF(AV24&lt;&gt;0,VLOOKUP($AV24,$B$6:$E$21,4,FALSE),0)</f>
        <v>0</v>
      </c>
      <c r="AX24" s="27"/>
      <c r="AY24" s="138"/>
      <c r="BA24" s="19">
        <v>19</v>
      </c>
      <c r="BB24" s="20">
        <v>19</v>
      </c>
      <c r="BC24" s="21">
        <f t="shared" si="23"/>
        <v>0</v>
      </c>
      <c r="BD24" s="21">
        <f t="shared" si="27"/>
        <v>0</v>
      </c>
      <c r="BE24" s="102">
        <f t="shared" si="27"/>
        <v>0</v>
      </c>
      <c r="BF24" s="140">
        <f t="shared" si="27"/>
        <v>0</v>
      </c>
    </row>
    <row r="25" spans="1:58" x14ac:dyDescent="0.25">
      <c r="A25" s="91">
        <v>20</v>
      </c>
      <c r="B25" s="92">
        <f t="shared" si="24"/>
        <v>0</v>
      </c>
      <c r="C25" s="93"/>
      <c r="D25" s="94"/>
      <c r="E25" s="88">
        <f>IF(C25&lt;&gt;0,VLOOKUP(C25,General!$A$15:$C$114,2,FALSE),0)</f>
        <v>0</v>
      </c>
      <c r="F25" s="88">
        <f>IF(C25&lt;&gt;0,VLOOKUP(C25,General!$A$15:$C$114,3,FALSE),0)</f>
        <v>0</v>
      </c>
      <c r="G25" s="95"/>
      <c r="H25" s="96">
        <f t="shared" si="21"/>
        <v>0</v>
      </c>
      <c r="I25" s="126"/>
      <c r="O25" s="6">
        <f>O21+$O$72</f>
        <v>0.45833333333333331</v>
      </c>
      <c r="P25" s="105"/>
      <c r="R25" s="17"/>
      <c r="S25" s="18" t="s">
        <v>6</v>
      </c>
      <c r="T25" s="18" t="s">
        <v>7</v>
      </c>
      <c r="U25" s="8" t="s">
        <v>94</v>
      </c>
      <c r="V25" s="9" t="s">
        <v>2</v>
      </c>
      <c r="W25" s="10" t="s">
        <v>3</v>
      </c>
      <c r="X25" s="7" t="s">
        <v>0</v>
      </c>
      <c r="Y25" s="106"/>
      <c r="AA25" s="144"/>
      <c r="AB25" s="30">
        <v>2</v>
      </c>
      <c r="AC25" s="30">
        <f t="shared" ref="AC25" si="29">AG25</f>
        <v>0</v>
      </c>
      <c r="AD25" s="31">
        <f>IF(X27&lt;&gt;0,VLOOKUP($AB25,T$108:V$109,2,FALSE),0)</f>
        <v>0</v>
      </c>
      <c r="AE25" s="113">
        <f>VLOOKUP($AD25,$B$6:$G$105,4,FALSE)</f>
        <v>0</v>
      </c>
      <c r="AF25" s="33"/>
      <c r="AG25" s="139"/>
      <c r="AH25" s="107"/>
      <c r="AS25" s="112"/>
      <c r="AT25" s="41">
        <v>2</v>
      </c>
      <c r="AU25" s="119">
        <f>AY25</f>
        <v>0</v>
      </c>
      <c r="AV25" s="117">
        <f>IF(AP42&lt;&gt;0,VLOOKUP($AT25,$AL$108:$AM$109,2,FALSE),0)</f>
        <v>0</v>
      </c>
      <c r="AW25" s="113">
        <f>IF(AV25&lt;&gt;0,VLOOKUP($AV25,$B$6:$E$21,4,FALSE),0)</f>
        <v>0</v>
      </c>
      <c r="AX25" s="33"/>
      <c r="AY25" s="139"/>
      <c r="BA25" s="19">
        <v>20</v>
      </c>
      <c r="BB25" s="20">
        <v>20</v>
      </c>
      <c r="BC25" s="21">
        <f t="shared" si="23"/>
        <v>0</v>
      </c>
      <c r="BD25" s="21">
        <f t="shared" si="27"/>
        <v>0</v>
      </c>
      <c r="BE25" s="102">
        <f t="shared" si="27"/>
        <v>0</v>
      </c>
      <c r="BF25" s="140">
        <f t="shared" si="27"/>
        <v>0</v>
      </c>
    </row>
    <row r="26" spans="1:58" ht="16.5" x14ac:dyDescent="0.25">
      <c r="A26" s="91">
        <v>21</v>
      </c>
      <c r="B26" s="92">
        <f t="shared" si="24"/>
        <v>0</v>
      </c>
      <c r="C26" s="93"/>
      <c r="D26" s="94"/>
      <c r="E26" s="88">
        <f>IF(C26&lt;&gt;0,VLOOKUP(C26,General!$A$15:$C$114,2,FALSE),0)</f>
        <v>0</v>
      </c>
      <c r="F26" s="88">
        <f>IF(C26&lt;&gt;0,VLOOKUP(C26,General!$A$15:$C$114,3,FALSE),0)</f>
        <v>0</v>
      </c>
      <c r="G26" s="95"/>
      <c r="H26" s="96">
        <f t="shared" si="21"/>
        <v>0</v>
      </c>
      <c r="I26" s="127">
        <v>6</v>
      </c>
      <c r="J26" s="18" t="s">
        <v>6</v>
      </c>
      <c r="K26" s="18" t="s">
        <v>7</v>
      </c>
      <c r="L26" s="8" t="s">
        <v>1</v>
      </c>
      <c r="M26" s="9" t="s">
        <v>2</v>
      </c>
      <c r="N26" s="10" t="s">
        <v>3</v>
      </c>
      <c r="O26" s="7" t="s">
        <v>0</v>
      </c>
      <c r="P26" s="106"/>
      <c r="R26" s="143" t="s">
        <v>18</v>
      </c>
      <c r="S26" s="24">
        <v>1</v>
      </c>
      <c r="T26" s="24">
        <f>X26</f>
        <v>0</v>
      </c>
      <c r="U26" s="25">
        <f>VLOOKUP($S26,K$112:M$113,2,FALSE)</f>
        <v>0</v>
      </c>
      <c r="V26" s="26">
        <f t="shared" ref="V26:V27" si="30">VLOOKUP($U26,B$6:E$37,4,FALSE)</f>
        <v>0</v>
      </c>
      <c r="W26" s="27"/>
      <c r="X26" s="138"/>
      <c r="Y26" s="107"/>
      <c r="BA26" s="19">
        <v>21</v>
      </c>
      <c r="BB26" s="20">
        <v>21</v>
      </c>
      <c r="BC26" s="21">
        <f t="shared" si="23"/>
        <v>0</v>
      </c>
      <c r="BD26" s="21">
        <f t="shared" si="27"/>
        <v>0</v>
      </c>
      <c r="BE26" s="102">
        <f t="shared" si="27"/>
        <v>0</v>
      </c>
      <c r="BF26" s="140">
        <f t="shared" si="27"/>
        <v>0</v>
      </c>
    </row>
    <row r="27" spans="1:58" x14ac:dyDescent="0.25">
      <c r="A27" s="91">
        <v>22</v>
      </c>
      <c r="B27" s="92">
        <f t="shared" si="24"/>
        <v>0</v>
      </c>
      <c r="C27" s="93"/>
      <c r="D27" s="94"/>
      <c r="E27" s="88">
        <f>IF(C27&lt;&gt;0,VLOOKUP(C27,General!$A$15:$C$114,2,FALSE),0)</f>
        <v>0</v>
      </c>
      <c r="F27" s="88">
        <f>IF(C27&lt;&gt;0,VLOOKUP(C27,General!$A$15:$C$114,3,FALSE),0)</f>
        <v>0</v>
      </c>
      <c r="G27" s="95"/>
      <c r="H27" s="96">
        <f t="shared" si="21"/>
        <v>0</v>
      </c>
      <c r="I27" s="124"/>
      <c r="J27" s="23">
        <v>5</v>
      </c>
      <c r="K27" s="24">
        <f>O27</f>
        <v>1</v>
      </c>
      <c r="L27" s="25">
        <f t="shared" ref="L27:L28" si="31">VLOOKUP($J27,$A$6:$C$37,2,FALSE)</f>
        <v>0</v>
      </c>
      <c r="M27" s="26">
        <f t="shared" ref="M27:M28" si="32">VLOOKUP($J27,$A$6:$E$37,5,FALSE)</f>
        <v>0</v>
      </c>
      <c r="N27" s="27"/>
      <c r="O27" s="28">
        <v>1</v>
      </c>
      <c r="P27" s="107"/>
      <c r="R27" s="144"/>
      <c r="S27" s="30">
        <v>2</v>
      </c>
      <c r="T27" s="30">
        <f t="shared" ref="T27" si="33">X27</f>
        <v>0</v>
      </c>
      <c r="U27" s="31" t="e">
        <f>VLOOKUP($S27,K$112:M$113,2,FALSE)</f>
        <v>#N/A</v>
      </c>
      <c r="V27" s="113" t="e">
        <f t="shared" si="30"/>
        <v>#N/A</v>
      </c>
      <c r="W27" s="33"/>
      <c r="X27" s="139"/>
      <c r="Y27" s="107"/>
      <c r="BA27" s="19">
        <v>22</v>
      </c>
      <c r="BB27" s="20">
        <v>22</v>
      </c>
      <c r="BC27" s="21">
        <f t="shared" si="23"/>
        <v>0</v>
      </c>
      <c r="BD27" s="21">
        <f t="shared" si="27"/>
        <v>0</v>
      </c>
      <c r="BE27" s="102">
        <f t="shared" si="27"/>
        <v>0</v>
      </c>
      <c r="BF27" s="140">
        <f t="shared" si="27"/>
        <v>0</v>
      </c>
    </row>
    <row r="28" spans="1:58" x14ac:dyDescent="0.25">
      <c r="A28" s="91">
        <v>23</v>
      </c>
      <c r="B28" s="92">
        <f t="shared" si="24"/>
        <v>0</v>
      </c>
      <c r="C28" s="93"/>
      <c r="D28" s="94"/>
      <c r="E28" s="88">
        <f>IF(C28&lt;&gt;0,VLOOKUP(C28,General!$A$15:$C$114,2,FALSE),0)</f>
        <v>0</v>
      </c>
      <c r="F28" s="88">
        <f>IF(C28&lt;&gt;0,VLOOKUP(C28,General!$A$15:$C$114,3,FALSE),0)</f>
        <v>0</v>
      </c>
      <c r="G28" s="95"/>
      <c r="H28" s="96">
        <f t="shared" si="21"/>
        <v>0</v>
      </c>
      <c r="I28" s="125"/>
      <c r="J28" s="29">
        <v>28</v>
      </c>
      <c r="K28" s="30">
        <f t="shared" ref="K28" si="34">O28</f>
        <v>2</v>
      </c>
      <c r="L28" s="31">
        <f t="shared" si="31"/>
        <v>0</v>
      </c>
      <c r="M28" s="32">
        <f t="shared" si="32"/>
        <v>0</v>
      </c>
      <c r="N28" s="33"/>
      <c r="O28" s="34">
        <v>2</v>
      </c>
      <c r="P28" s="107"/>
      <c r="BA28" s="19">
        <v>23</v>
      </c>
      <c r="BB28" s="20">
        <v>23</v>
      </c>
      <c r="BC28" s="21">
        <f t="shared" si="23"/>
        <v>0</v>
      </c>
      <c r="BD28" s="21">
        <f t="shared" si="27"/>
        <v>0</v>
      </c>
      <c r="BE28" s="102">
        <f t="shared" si="27"/>
        <v>0</v>
      </c>
      <c r="BF28" s="140">
        <f t="shared" si="27"/>
        <v>0</v>
      </c>
    </row>
    <row r="29" spans="1:58" x14ac:dyDescent="0.25">
      <c r="A29" s="91">
        <v>24</v>
      </c>
      <c r="B29" s="92">
        <f t="shared" si="24"/>
        <v>0</v>
      </c>
      <c r="C29" s="93"/>
      <c r="D29" s="94"/>
      <c r="E29" s="88">
        <f>IF(C29&lt;&gt;0,VLOOKUP(C29,General!$A$15:$C$114,2,FALSE),0)</f>
        <v>0</v>
      </c>
      <c r="F29" s="88">
        <f>IF(C29&lt;&gt;0,VLOOKUP(C29,General!$A$15:$C$114,3,FALSE),0)</f>
        <v>0</v>
      </c>
      <c r="G29" s="95"/>
      <c r="H29" s="96">
        <f t="shared" si="21"/>
        <v>0</v>
      </c>
      <c r="I29" s="126"/>
      <c r="O29" s="6">
        <f>O25+$O$72</f>
        <v>0.45833333333333331</v>
      </c>
      <c r="P29" s="105"/>
      <c r="BA29" s="19">
        <v>24</v>
      </c>
      <c r="BB29" s="20">
        <v>24</v>
      </c>
      <c r="BC29" s="21">
        <f t="shared" si="23"/>
        <v>0</v>
      </c>
      <c r="BD29" s="21">
        <f t="shared" si="27"/>
        <v>0</v>
      </c>
      <c r="BE29" s="102">
        <f t="shared" si="27"/>
        <v>0</v>
      </c>
      <c r="BF29" s="140">
        <f t="shared" si="27"/>
        <v>0</v>
      </c>
    </row>
    <row r="30" spans="1:58" ht="16.5" x14ac:dyDescent="0.25">
      <c r="A30" s="91">
        <v>25</v>
      </c>
      <c r="B30" s="92">
        <f t="shared" si="24"/>
        <v>0</v>
      </c>
      <c r="C30" s="93"/>
      <c r="D30" s="94"/>
      <c r="E30" s="88">
        <f>IF(C30&lt;&gt;0,VLOOKUP(C30,General!$A$15:$C$114,2,FALSE),0)</f>
        <v>0</v>
      </c>
      <c r="F30" s="88">
        <f>IF(C30&lt;&gt;0,VLOOKUP(C30,General!$A$15:$C$114,3,FALSE),0)</f>
        <v>0</v>
      </c>
      <c r="G30" s="95"/>
      <c r="H30" s="96">
        <f t="shared" si="21"/>
        <v>0</v>
      </c>
      <c r="I30" s="127">
        <v>7</v>
      </c>
      <c r="J30" s="18" t="s">
        <v>6</v>
      </c>
      <c r="K30" s="18" t="s">
        <v>7</v>
      </c>
      <c r="L30" s="8" t="s">
        <v>1</v>
      </c>
      <c r="M30" s="9" t="s">
        <v>2</v>
      </c>
      <c r="N30" s="10" t="s">
        <v>3</v>
      </c>
      <c r="O30" s="7" t="s">
        <v>0</v>
      </c>
      <c r="P30" s="106"/>
      <c r="X30" s="6">
        <f>General!I7</f>
        <v>0</v>
      </c>
      <c r="Y30" s="105"/>
      <c r="AT30" s="36"/>
      <c r="AU30" s="36"/>
      <c r="BA30" s="19">
        <v>25</v>
      </c>
      <c r="BB30" s="20">
        <v>25</v>
      </c>
      <c r="BC30" s="21">
        <f t="shared" si="23"/>
        <v>0</v>
      </c>
      <c r="BD30" s="21">
        <f t="shared" si="27"/>
        <v>0</v>
      </c>
      <c r="BE30" s="102">
        <f t="shared" si="27"/>
        <v>0</v>
      </c>
      <c r="BF30" s="140">
        <f t="shared" si="27"/>
        <v>0</v>
      </c>
    </row>
    <row r="31" spans="1:58" x14ac:dyDescent="0.25">
      <c r="A31" s="91">
        <v>26</v>
      </c>
      <c r="B31" s="92">
        <f t="shared" si="24"/>
        <v>0</v>
      </c>
      <c r="C31" s="93"/>
      <c r="D31" s="94"/>
      <c r="E31" s="88">
        <f>IF(C31&lt;&gt;0,VLOOKUP(C31,General!$A$15:$C$114,2,FALSE),0)</f>
        <v>0</v>
      </c>
      <c r="F31" s="88">
        <f>IF(C31&lt;&gt;0,VLOOKUP(C31,General!$A$15:$C$114,3,FALSE),0)</f>
        <v>0</v>
      </c>
      <c r="G31" s="95"/>
      <c r="H31" s="96">
        <f t="shared" si="21"/>
        <v>0</v>
      </c>
      <c r="I31" s="124"/>
      <c r="J31" s="23">
        <v>13</v>
      </c>
      <c r="K31" s="24">
        <f>O31</f>
        <v>1</v>
      </c>
      <c r="L31" s="25">
        <f t="shared" ref="L31:L32" si="35">VLOOKUP($J31,$A$6:$C$37,2,FALSE)</f>
        <v>0</v>
      </c>
      <c r="M31" s="26">
        <f t="shared" ref="M31:M32" si="36">VLOOKUP($J31,$A$6:$E$37,5,FALSE)</f>
        <v>0</v>
      </c>
      <c r="N31" s="27"/>
      <c r="O31" s="28">
        <v>1</v>
      </c>
      <c r="P31" s="107"/>
      <c r="R31" s="17"/>
      <c r="S31" s="18" t="s">
        <v>6</v>
      </c>
      <c r="T31" s="18" t="s">
        <v>7</v>
      </c>
      <c r="U31" s="8" t="s">
        <v>94</v>
      </c>
      <c r="V31" s="9" t="s">
        <v>2</v>
      </c>
      <c r="W31" s="10" t="s">
        <v>3</v>
      </c>
      <c r="X31" s="7" t="s">
        <v>0</v>
      </c>
      <c r="Y31" s="106"/>
      <c r="BA31" s="19">
        <v>26</v>
      </c>
      <c r="BB31" s="20">
        <v>26</v>
      </c>
      <c r="BC31" s="21">
        <f t="shared" si="23"/>
        <v>0</v>
      </c>
      <c r="BD31" s="21">
        <f t="shared" si="27"/>
        <v>0</v>
      </c>
      <c r="BE31" s="102">
        <f t="shared" si="27"/>
        <v>0</v>
      </c>
      <c r="BF31" s="140">
        <f t="shared" si="27"/>
        <v>0</v>
      </c>
    </row>
    <row r="32" spans="1:58" x14ac:dyDescent="0.25">
      <c r="A32" s="91">
        <v>27</v>
      </c>
      <c r="B32" s="92">
        <f t="shared" si="24"/>
        <v>0</v>
      </c>
      <c r="C32" s="93"/>
      <c r="D32" s="94"/>
      <c r="E32" s="88">
        <f>IF(C32&lt;&gt;0,VLOOKUP(C32,General!$A$15:$C$114,2,FALSE),0)</f>
        <v>0</v>
      </c>
      <c r="F32" s="88">
        <f>IF(C32&lt;&gt;0,VLOOKUP(C32,General!$A$15:$C$114,3,FALSE),0)</f>
        <v>0</v>
      </c>
      <c r="G32" s="95"/>
      <c r="H32" s="96">
        <f t="shared" si="21"/>
        <v>0</v>
      </c>
      <c r="I32" s="125"/>
      <c r="J32" s="29">
        <v>20</v>
      </c>
      <c r="K32" s="30">
        <f t="shared" ref="K32" si="37">O32</f>
        <v>2</v>
      </c>
      <c r="L32" s="31">
        <f t="shared" si="35"/>
        <v>0</v>
      </c>
      <c r="M32" s="32">
        <f t="shared" si="36"/>
        <v>0</v>
      </c>
      <c r="N32" s="33"/>
      <c r="O32" s="34">
        <v>2</v>
      </c>
      <c r="P32" s="107"/>
      <c r="R32" s="143" t="s">
        <v>19</v>
      </c>
      <c r="S32" s="24">
        <v>1</v>
      </c>
      <c r="T32" s="24">
        <f>X32</f>
        <v>0</v>
      </c>
      <c r="U32" s="25">
        <f>VLOOKUP($S32,K$114:M$115,2,FALSE)</f>
        <v>0</v>
      </c>
      <c r="V32" s="26">
        <f t="shared" ref="V32:V33" si="38">VLOOKUP($U32,B$6:E$37,4,FALSE)</f>
        <v>0</v>
      </c>
      <c r="W32" s="27"/>
      <c r="X32" s="138"/>
      <c r="Y32" s="107"/>
      <c r="BA32" s="19">
        <v>27</v>
      </c>
      <c r="BB32" s="20">
        <v>27</v>
      </c>
      <c r="BC32" s="21">
        <f t="shared" si="23"/>
        <v>0</v>
      </c>
      <c r="BD32" s="21">
        <f t="shared" si="27"/>
        <v>0</v>
      </c>
      <c r="BE32" s="102">
        <f t="shared" si="27"/>
        <v>0</v>
      </c>
      <c r="BF32" s="140">
        <f t="shared" si="27"/>
        <v>0</v>
      </c>
    </row>
    <row r="33" spans="1:58" x14ac:dyDescent="0.25">
      <c r="A33" s="91">
        <v>28</v>
      </c>
      <c r="B33" s="92">
        <f t="shared" si="24"/>
        <v>0</v>
      </c>
      <c r="C33" s="93"/>
      <c r="D33" s="94"/>
      <c r="E33" s="88">
        <f>IF(C33&lt;&gt;0,VLOOKUP(C33,General!$A$15:$C$114,2,FALSE),0)</f>
        <v>0</v>
      </c>
      <c r="F33" s="88">
        <f>IF(C33&lt;&gt;0,VLOOKUP(C33,General!$A$15:$C$114,3,FALSE),0)</f>
        <v>0</v>
      </c>
      <c r="G33" s="95"/>
      <c r="H33" s="96">
        <f t="shared" si="21"/>
        <v>0</v>
      </c>
      <c r="I33" s="126"/>
      <c r="O33" s="6">
        <f>O29+$O$72</f>
        <v>0.45833333333333331</v>
      </c>
      <c r="P33" s="105"/>
      <c r="R33" s="144"/>
      <c r="S33" s="30">
        <v>2</v>
      </c>
      <c r="T33" s="30">
        <f t="shared" ref="T33" si="39">X33</f>
        <v>0</v>
      </c>
      <c r="U33" s="31" t="e">
        <f>VLOOKUP($S33,K$114:M$115,2,FALSE)</f>
        <v>#N/A</v>
      </c>
      <c r="V33" s="113" t="e">
        <f t="shared" si="38"/>
        <v>#N/A</v>
      </c>
      <c r="W33" s="33"/>
      <c r="X33" s="139"/>
      <c r="Y33" s="107"/>
      <c r="AG33" s="6">
        <f>+General!I13</f>
        <v>0</v>
      </c>
      <c r="AH33" s="105"/>
      <c r="AV33" s="36" t="s">
        <v>20</v>
      </c>
      <c r="AY33" s="6">
        <f>+General!I18</f>
        <v>0</v>
      </c>
      <c r="BA33" s="19">
        <v>28</v>
      </c>
      <c r="BB33" s="20">
        <v>28</v>
      </c>
      <c r="BC33" s="21">
        <f t="shared" si="23"/>
        <v>0</v>
      </c>
      <c r="BD33" s="21">
        <f t="shared" si="27"/>
        <v>0</v>
      </c>
      <c r="BE33" s="102">
        <f t="shared" si="27"/>
        <v>0</v>
      </c>
      <c r="BF33" s="140">
        <f t="shared" si="27"/>
        <v>0</v>
      </c>
    </row>
    <row r="34" spans="1:58" ht="16.5" x14ac:dyDescent="0.25">
      <c r="A34" s="91">
        <v>29</v>
      </c>
      <c r="B34" s="92">
        <f t="shared" si="24"/>
        <v>0</v>
      </c>
      <c r="C34" s="93"/>
      <c r="D34" s="94"/>
      <c r="E34" s="88">
        <f>IF(C34&lt;&gt;0,VLOOKUP(C34,General!$A$15:$C$114,2,FALSE),0)</f>
        <v>0</v>
      </c>
      <c r="F34" s="88">
        <f>IF(C34&lt;&gt;0,VLOOKUP(C34,General!$A$15:$C$114,3,FALSE),0)</f>
        <v>0</v>
      </c>
      <c r="G34" s="95"/>
      <c r="H34" s="96">
        <f t="shared" si="21"/>
        <v>0</v>
      </c>
      <c r="I34" s="127">
        <v>8</v>
      </c>
      <c r="J34" s="18" t="s">
        <v>6</v>
      </c>
      <c r="K34" s="18" t="s">
        <v>7</v>
      </c>
      <c r="L34" s="8" t="s">
        <v>1</v>
      </c>
      <c r="M34" s="9" t="s">
        <v>2</v>
      </c>
      <c r="N34" s="10" t="s">
        <v>3</v>
      </c>
      <c r="O34" s="7" t="s">
        <v>0</v>
      </c>
      <c r="P34" s="106"/>
      <c r="AA34" s="17"/>
      <c r="AB34" s="18" t="s">
        <v>6</v>
      </c>
      <c r="AC34" s="18" t="s">
        <v>7</v>
      </c>
      <c r="AD34" s="8" t="s">
        <v>94</v>
      </c>
      <c r="AE34" s="35" t="s">
        <v>2</v>
      </c>
      <c r="AF34" s="10" t="s">
        <v>3</v>
      </c>
      <c r="AG34" s="7" t="s">
        <v>0</v>
      </c>
      <c r="AH34" s="106"/>
      <c r="AS34" s="37"/>
      <c r="AT34" s="18" t="s">
        <v>6</v>
      </c>
      <c r="AU34" s="18" t="s">
        <v>7</v>
      </c>
      <c r="AV34" s="8" t="s">
        <v>94</v>
      </c>
      <c r="AW34" s="35" t="s">
        <v>2</v>
      </c>
      <c r="AX34" s="38" t="s">
        <v>3</v>
      </c>
      <c r="AY34" s="39" t="s">
        <v>0</v>
      </c>
      <c r="BA34" s="19">
        <v>29</v>
      </c>
      <c r="BB34" s="20">
        <v>29</v>
      </c>
      <c r="BC34" s="21">
        <f t="shared" si="23"/>
        <v>0</v>
      </c>
      <c r="BD34" s="21">
        <f t="shared" si="27"/>
        <v>0</v>
      </c>
      <c r="BE34" s="102">
        <f t="shared" si="27"/>
        <v>0</v>
      </c>
      <c r="BF34" s="140">
        <f t="shared" si="27"/>
        <v>0</v>
      </c>
    </row>
    <row r="35" spans="1:58" x14ac:dyDescent="0.25">
      <c r="A35" s="91">
        <v>30</v>
      </c>
      <c r="B35" s="92">
        <f t="shared" si="24"/>
        <v>0</v>
      </c>
      <c r="C35" s="93"/>
      <c r="D35" s="94"/>
      <c r="E35" s="88">
        <f>IF(C35&lt;&gt;0,VLOOKUP(C35,General!$A$15:$C$114,2,FALSE),0)</f>
        <v>0</v>
      </c>
      <c r="F35" s="88">
        <f>IF(C35&lt;&gt;0,VLOOKUP(C35,General!$A$15:$C$114,3,FALSE),0)</f>
        <v>0</v>
      </c>
      <c r="G35" s="95"/>
      <c r="H35" s="96">
        <f t="shared" si="21"/>
        <v>0</v>
      </c>
      <c r="I35" s="124"/>
      <c r="J35" s="23">
        <v>4</v>
      </c>
      <c r="K35" s="24">
        <f>O35</f>
        <v>1</v>
      </c>
      <c r="L35" s="25">
        <f t="shared" ref="L35:L36" si="40">VLOOKUP($J35,$A$6:$C$37,2,FALSE)</f>
        <v>0</v>
      </c>
      <c r="M35" s="26">
        <f t="shared" ref="M35:M36" si="41">VLOOKUP($J35,$A$6:$E$37,5,FALSE)</f>
        <v>0</v>
      </c>
      <c r="N35" s="27"/>
      <c r="O35" s="28">
        <v>1</v>
      </c>
      <c r="P35" s="107"/>
      <c r="AA35" s="143" t="s">
        <v>21</v>
      </c>
      <c r="AB35" s="24">
        <v>1</v>
      </c>
      <c r="AC35" s="24">
        <f>AG35</f>
        <v>0</v>
      </c>
      <c r="AD35" s="25">
        <f>IF(X39&lt;&gt;0,VLOOKUP($AB35,T$110:V$111,2,FALSE),0)</f>
        <v>0</v>
      </c>
      <c r="AE35" s="26">
        <f>VLOOKUP($AD35,$B$6:$G$105,4,FALSE)</f>
        <v>0</v>
      </c>
      <c r="AF35" s="27"/>
      <c r="AG35" s="138"/>
      <c r="AH35" s="107"/>
      <c r="AS35" s="111"/>
      <c r="AT35" s="40">
        <v>1</v>
      </c>
      <c r="AU35" s="118">
        <f>AY35</f>
        <v>0</v>
      </c>
      <c r="AV35" s="116">
        <f>IF(AP42&lt;&gt;0,VLOOKUP($AT35,$AL$106:$AM$107,2,FALSE),0)</f>
        <v>0</v>
      </c>
      <c r="AW35" s="26">
        <f>IF(AV35&lt;&gt;0,VLOOKUP($AV35,$B$6:$E$21,4,FALSE),0)</f>
        <v>0</v>
      </c>
      <c r="AX35" s="27"/>
      <c r="AY35" s="138"/>
      <c r="BA35" s="19">
        <v>30</v>
      </c>
      <c r="BB35" s="20">
        <v>30</v>
      </c>
      <c r="BC35" s="21">
        <f t="shared" si="23"/>
        <v>0</v>
      </c>
      <c r="BD35" s="21">
        <f t="shared" si="27"/>
        <v>0</v>
      </c>
      <c r="BE35" s="102">
        <f t="shared" si="27"/>
        <v>0</v>
      </c>
      <c r="BF35" s="140">
        <f t="shared" si="27"/>
        <v>0</v>
      </c>
    </row>
    <row r="36" spans="1:58" x14ac:dyDescent="0.25">
      <c r="A36" s="91">
        <v>31</v>
      </c>
      <c r="B36" s="92">
        <f t="shared" si="24"/>
        <v>0</v>
      </c>
      <c r="C36" s="93"/>
      <c r="D36" s="94"/>
      <c r="E36" s="88">
        <f>IF(C36&lt;&gt;0,VLOOKUP(C36,General!$A$15:$C$114,2,FALSE),0)</f>
        <v>0</v>
      </c>
      <c r="F36" s="88">
        <f>IF(C36&lt;&gt;0,VLOOKUP(C36,General!$A$15:$C$114,3,FALSE),0)</f>
        <v>0</v>
      </c>
      <c r="G36" s="95"/>
      <c r="H36" s="96">
        <f t="shared" si="21"/>
        <v>0</v>
      </c>
      <c r="I36" s="125"/>
      <c r="J36" s="29">
        <v>29</v>
      </c>
      <c r="K36" s="30">
        <f t="shared" ref="K36" si="42">O36</f>
        <v>2</v>
      </c>
      <c r="L36" s="31">
        <f t="shared" si="40"/>
        <v>0</v>
      </c>
      <c r="M36" s="32">
        <f t="shared" si="41"/>
        <v>0</v>
      </c>
      <c r="N36" s="33"/>
      <c r="O36" s="34">
        <v>2</v>
      </c>
      <c r="P36" s="107"/>
      <c r="X36" s="6">
        <f>General!I8</f>
        <v>0</v>
      </c>
      <c r="Y36" s="105"/>
      <c r="AA36" s="144"/>
      <c r="AB36" s="30">
        <v>2</v>
      </c>
      <c r="AC36" s="30">
        <f t="shared" ref="AC36" si="43">AG36</f>
        <v>0</v>
      </c>
      <c r="AD36" s="31">
        <f>IF(X39&lt;&gt;0,VLOOKUP($AB36,T$110:V$111,2,FALSE),0)</f>
        <v>0</v>
      </c>
      <c r="AE36" s="113">
        <f>VLOOKUP($AD36,$B$6:$G$105,4,FALSE)</f>
        <v>0</v>
      </c>
      <c r="AF36" s="33"/>
      <c r="AG36" s="139"/>
      <c r="AH36" s="107"/>
      <c r="AS36" s="112"/>
      <c r="AT36" s="41">
        <v>2</v>
      </c>
      <c r="AU36" s="119">
        <f>AY36</f>
        <v>0</v>
      </c>
      <c r="AV36" s="117">
        <f>IF(AP42&lt;&gt;0,VLOOKUP($AT36,$AL$106:$AM$107,2,FALSE),0)</f>
        <v>0</v>
      </c>
      <c r="AW36" s="113">
        <f>IF(AV36&lt;&gt;0,VLOOKUP($AV36,$B$6:$E$21,4,FALSE),0)</f>
        <v>0</v>
      </c>
      <c r="AX36" s="33"/>
      <c r="AY36" s="139"/>
      <c r="BA36" s="19">
        <v>31</v>
      </c>
      <c r="BB36" s="20">
        <v>31</v>
      </c>
      <c r="BC36" s="21">
        <f t="shared" si="23"/>
        <v>0</v>
      </c>
      <c r="BD36" s="21">
        <f t="shared" si="27"/>
        <v>0</v>
      </c>
      <c r="BE36" s="102">
        <f t="shared" si="27"/>
        <v>0</v>
      </c>
      <c r="BF36" s="140">
        <f t="shared" si="27"/>
        <v>0</v>
      </c>
    </row>
    <row r="37" spans="1:58" x14ac:dyDescent="0.25">
      <c r="A37" s="91">
        <v>32</v>
      </c>
      <c r="B37" s="92">
        <f t="shared" si="24"/>
        <v>0</v>
      </c>
      <c r="C37" s="93"/>
      <c r="D37" s="94"/>
      <c r="E37" s="88">
        <f>IF(C37&lt;&gt;0,VLOOKUP(C37,General!$A$15:$C$114,2,FALSE),0)</f>
        <v>0</v>
      </c>
      <c r="F37" s="88">
        <f>IF(C37&lt;&gt;0,VLOOKUP(C37,General!$A$15:$C$114,3,FALSE),0)</f>
        <v>0</v>
      </c>
      <c r="G37" s="95"/>
      <c r="H37" s="96">
        <f t="shared" si="21"/>
        <v>0</v>
      </c>
      <c r="I37" s="126"/>
      <c r="O37" s="6">
        <f>O33+$O$72</f>
        <v>0.45833333333333331</v>
      </c>
      <c r="P37" s="105"/>
      <c r="R37" s="17"/>
      <c r="S37" s="18" t="s">
        <v>6</v>
      </c>
      <c r="T37" s="18" t="s">
        <v>7</v>
      </c>
      <c r="U37" s="8" t="s">
        <v>94</v>
      </c>
      <c r="V37" s="9" t="s">
        <v>2</v>
      </c>
      <c r="W37" s="10" t="s">
        <v>3</v>
      </c>
      <c r="X37" s="7" t="s">
        <v>0</v>
      </c>
      <c r="Y37" s="106"/>
      <c r="BA37" s="19">
        <v>32</v>
      </c>
      <c r="BB37" s="20">
        <v>32</v>
      </c>
      <c r="BC37" s="21">
        <f t="shared" si="23"/>
        <v>0</v>
      </c>
      <c r="BD37" s="21">
        <f t="shared" si="27"/>
        <v>0</v>
      </c>
      <c r="BE37" s="102">
        <f t="shared" si="27"/>
        <v>0</v>
      </c>
      <c r="BF37" s="140">
        <f t="shared" si="27"/>
        <v>0</v>
      </c>
    </row>
    <row r="38" spans="1:58" ht="16.5" x14ac:dyDescent="0.25">
      <c r="A38" s="91">
        <v>33</v>
      </c>
      <c r="B38" s="92">
        <f t="shared" si="24"/>
        <v>0</v>
      </c>
      <c r="C38" s="93"/>
      <c r="D38" s="94"/>
      <c r="E38" s="88">
        <f>IF(C38&lt;&gt;0,VLOOKUP(C38,General!$A$15:$C$114,2,FALSE),0)</f>
        <v>0</v>
      </c>
      <c r="F38" s="88">
        <f>IF(C38&lt;&gt;0,VLOOKUP(C38,General!$A$15:$C$114,3,FALSE),0)</f>
        <v>0</v>
      </c>
      <c r="G38" s="95"/>
      <c r="H38" s="96">
        <f t="shared" si="21"/>
        <v>0</v>
      </c>
      <c r="I38" s="127">
        <v>9</v>
      </c>
      <c r="J38" s="18" t="s">
        <v>6</v>
      </c>
      <c r="K38" s="18" t="s">
        <v>7</v>
      </c>
      <c r="L38" s="8" t="s">
        <v>1</v>
      </c>
      <c r="M38" s="9" t="s">
        <v>2</v>
      </c>
      <c r="N38" s="10" t="s">
        <v>3</v>
      </c>
      <c r="O38" s="7" t="s">
        <v>0</v>
      </c>
      <c r="P38" s="106"/>
      <c r="R38" s="143" t="s">
        <v>22</v>
      </c>
      <c r="S38" s="24">
        <v>1</v>
      </c>
      <c r="T38" s="24">
        <f>X38</f>
        <v>0</v>
      </c>
      <c r="U38" s="25">
        <f>VLOOKUP($S38,K$116:M$117,2,FALSE)</f>
        <v>0</v>
      </c>
      <c r="V38" s="26">
        <f t="shared" ref="V38:V39" si="44">VLOOKUP($U38,B$6:E$37,4,FALSE)</f>
        <v>0</v>
      </c>
      <c r="W38" s="27"/>
      <c r="X38" s="138"/>
      <c r="Y38" s="107"/>
      <c r="BA38" s="19">
        <v>33</v>
      </c>
      <c r="BB38" s="20">
        <v>33</v>
      </c>
      <c r="BC38" s="21">
        <f t="shared" si="23"/>
        <v>0</v>
      </c>
      <c r="BD38" s="21">
        <f t="shared" si="27"/>
        <v>0</v>
      </c>
      <c r="BE38" s="102">
        <f t="shared" si="27"/>
        <v>0</v>
      </c>
      <c r="BF38" s="140">
        <f t="shared" si="27"/>
        <v>0</v>
      </c>
    </row>
    <row r="39" spans="1:58" x14ac:dyDescent="0.25">
      <c r="A39" s="91">
        <v>34</v>
      </c>
      <c r="B39" s="92">
        <f t="shared" si="24"/>
        <v>0</v>
      </c>
      <c r="C39" s="93"/>
      <c r="D39" s="94"/>
      <c r="E39" s="88">
        <f>IF(C39&lt;&gt;0,VLOOKUP(C39,General!$A$15:$C$114,2,FALSE),0)</f>
        <v>0</v>
      </c>
      <c r="F39" s="88">
        <f>IF(C39&lt;&gt;0,VLOOKUP(C39,General!$A$15:$C$114,3,FALSE),0)</f>
        <v>0</v>
      </c>
      <c r="G39" s="95"/>
      <c r="H39" s="96">
        <f t="shared" si="21"/>
        <v>0</v>
      </c>
      <c r="I39" s="124"/>
      <c r="J39" s="23">
        <v>3</v>
      </c>
      <c r="K39" s="24">
        <f>O39</f>
        <v>1</v>
      </c>
      <c r="L39" s="25">
        <f t="shared" ref="L39:L40" si="45">VLOOKUP($J39,$A$6:$C$37,2,FALSE)</f>
        <v>0</v>
      </c>
      <c r="M39" s="26">
        <f t="shared" ref="M39:M40" si="46">VLOOKUP($J39,$A$6:$E$37,5,FALSE)</f>
        <v>0</v>
      </c>
      <c r="N39" s="27"/>
      <c r="O39" s="28">
        <v>1</v>
      </c>
      <c r="P39" s="107"/>
      <c r="R39" s="144"/>
      <c r="S39" s="30">
        <v>2</v>
      </c>
      <c r="T39" s="30">
        <f t="shared" ref="T39" si="47">X39</f>
        <v>0</v>
      </c>
      <c r="U39" s="31" t="e">
        <f>VLOOKUP($S39,K$116:M$117,2,FALSE)</f>
        <v>#N/A</v>
      </c>
      <c r="V39" s="113" t="e">
        <f t="shared" si="44"/>
        <v>#N/A</v>
      </c>
      <c r="W39" s="33"/>
      <c r="X39" s="139"/>
      <c r="Y39" s="107"/>
      <c r="AP39" s="6">
        <f>+General!I16</f>
        <v>0</v>
      </c>
      <c r="AQ39" s="105"/>
      <c r="BA39" s="19">
        <v>34</v>
      </c>
      <c r="BB39" s="20">
        <v>34</v>
      </c>
      <c r="BC39" s="21">
        <f t="shared" si="23"/>
        <v>0</v>
      </c>
      <c r="BD39" s="21">
        <f t="shared" si="27"/>
        <v>0</v>
      </c>
      <c r="BE39" s="102">
        <f t="shared" si="27"/>
        <v>0</v>
      </c>
      <c r="BF39" s="140">
        <f t="shared" si="27"/>
        <v>0</v>
      </c>
    </row>
    <row r="40" spans="1:58" x14ac:dyDescent="0.25">
      <c r="A40" s="91">
        <v>35</v>
      </c>
      <c r="B40" s="92">
        <f t="shared" si="24"/>
        <v>0</v>
      </c>
      <c r="C40" s="93"/>
      <c r="D40" s="94"/>
      <c r="E40" s="88">
        <f>IF(C40&lt;&gt;0,VLOOKUP(C40,General!$A$15:$C$114,2,FALSE),0)</f>
        <v>0</v>
      </c>
      <c r="F40" s="88">
        <f>IF(C40&lt;&gt;0,VLOOKUP(C40,General!$A$15:$C$114,3,FALSE),0)</f>
        <v>0</v>
      </c>
      <c r="G40" s="95"/>
      <c r="H40" s="96">
        <f t="shared" si="21"/>
        <v>0</v>
      </c>
      <c r="I40" s="125"/>
      <c r="J40" s="29">
        <v>30</v>
      </c>
      <c r="K40" s="30">
        <f t="shared" ref="K40" si="48">O40</f>
        <v>2</v>
      </c>
      <c r="L40" s="31">
        <f t="shared" si="45"/>
        <v>0</v>
      </c>
      <c r="M40" s="32">
        <f t="shared" si="46"/>
        <v>0</v>
      </c>
      <c r="N40" s="33"/>
      <c r="O40" s="34">
        <v>2</v>
      </c>
      <c r="P40" s="107"/>
      <c r="AJ40" s="17"/>
      <c r="AK40" s="18" t="s">
        <v>6</v>
      </c>
      <c r="AL40" s="18" t="s">
        <v>7</v>
      </c>
      <c r="AM40" s="8" t="s">
        <v>94</v>
      </c>
      <c r="AN40" s="35" t="s">
        <v>2</v>
      </c>
      <c r="AO40" s="10" t="s">
        <v>3</v>
      </c>
      <c r="AP40" s="7" t="s">
        <v>0</v>
      </c>
      <c r="AQ40" s="106"/>
      <c r="BA40" s="19">
        <v>35</v>
      </c>
      <c r="BB40" s="20">
        <v>35</v>
      </c>
      <c r="BC40" s="21">
        <f t="shared" si="23"/>
        <v>0</v>
      </c>
      <c r="BD40" s="21">
        <f t="shared" si="27"/>
        <v>0</v>
      </c>
      <c r="BE40" s="102">
        <f t="shared" si="27"/>
        <v>0</v>
      </c>
      <c r="BF40" s="140">
        <f t="shared" si="27"/>
        <v>0</v>
      </c>
    </row>
    <row r="41" spans="1:58" x14ac:dyDescent="0.25">
      <c r="A41" s="91">
        <v>36</v>
      </c>
      <c r="B41" s="92">
        <f t="shared" si="24"/>
        <v>0</v>
      </c>
      <c r="C41" s="93"/>
      <c r="D41" s="94"/>
      <c r="E41" s="88">
        <f>IF(C41&lt;&gt;0,VLOOKUP(C41,General!$A$15:$C$114,2,FALSE),0)</f>
        <v>0</v>
      </c>
      <c r="F41" s="88">
        <f>IF(C41&lt;&gt;0,VLOOKUP(C41,General!$A$15:$C$114,3,FALSE),0)</f>
        <v>0</v>
      </c>
      <c r="G41" s="95"/>
      <c r="H41" s="96">
        <f t="shared" si="21"/>
        <v>0</v>
      </c>
      <c r="I41" s="126"/>
      <c r="O41" s="6">
        <f>O37+$O$72</f>
        <v>0.45833333333333331</v>
      </c>
      <c r="P41" s="105"/>
      <c r="AJ41" s="143" t="s">
        <v>23</v>
      </c>
      <c r="AK41" s="24">
        <v>1</v>
      </c>
      <c r="AL41" s="24">
        <f>AP41</f>
        <v>0</v>
      </c>
      <c r="AM41" s="25">
        <f>IF(AG48&lt;&gt;0,VLOOKUP($AK41,$AC108:$AE109,2,FALSE),0)</f>
        <v>0</v>
      </c>
      <c r="AN41" s="26">
        <f>IF(AM41&lt;&gt;0,VLOOKUP($AM41,$B6:$E21,4,FALSE),0)</f>
        <v>0</v>
      </c>
      <c r="AO41" s="27"/>
      <c r="AP41" s="138"/>
      <c r="AQ41" s="107"/>
      <c r="BA41" s="19">
        <v>36</v>
      </c>
      <c r="BB41" s="20">
        <v>36</v>
      </c>
      <c r="BC41" s="21">
        <f t="shared" si="23"/>
        <v>0</v>
      </c>
      <c r="BD41" s="21">
        <f t="shared" si="27"/>
        <v>0</v>
      </c>
      <c r="BE41" s="102">
        <f t="shared" si="27"/>
        <v>0</v>
      </c>
      <c r="BF41" s="140">
        <f t="shared" si="27"/>
        <v>0</v>
      </c>
    </row>
    <row r="42" spans="1:58" ht="16.5" x14ac:dyDescent="0.25">
      <c r="A42" s="91">
        <v>37</v>
      </c>
      <c r="B42" s="92">
        <f t="shared" si="24"/>
        <v>0</v>
      </c>
      <c r="C42" s="93"/>
      <c r="D42" s="94"/>
      <c r="E42" s="88">
        <f>IF(C42&lt;&gt;0,VLOOKUP(C42,General!$A$15:$C$114,2,FALSE),0)</f>
        <v>0</v>
      </c>
      <c r="F42" s="88">
        <f>IF(C42&lt;&gt;0,VLOOKUP(C42,General!$A$15:$C$114,3,FALSE),0)</f>
        <v>0</v>
      </c>
      <c r="G42" s="95"/>
      <c r="H42" s="96">
        <f t="shared" si="21"/>
        <v>0</v>
      </c>
      <c r="I42" s="127">
        <v>10</v>
      </c>
      <c r="J42" s="18" t="s">
        <v>6</v>
      </c>
      <c r="K42" s="18" t="s">
        <v>7</v>
      </c>
      <c r="L42" s="8" t="s">
        <v>1</v>
      </c>
      <c r="M42" s="9" t="s">
        <v>2</v>
      </c>
      <c r="N42" s="10" t="s">
        <v>3</v>
      </c>
      <c r="O42" s="7" t="s">
        <v>0</v>
      </c>
      <c r="P42" s="106"/>
      <c r="X42" s="6">
        <f>General!I9</f>
        <v>0</v>
      </c>
      <c r="Y42" s="105"/>
      <c r="AJ42" s="144"/>
      <c r="AK42" s="30">
        <v>2</v>
      </c>
      <c r="AL42" s="30">
        <f t="shared" ref="AL42" si="49">AP42</f>
        <v>0</v>
      </c>
      <c r="AM42" s="31">
        <f>IF(AG48&lt;&gt;0,VLOOKUP($AK42,$AC108:$AE109,2,FALSE),0)</f>
        <v>0</v>
      </c>
      <c r="AN42" s="113">
        <f>IF(AM42&lt;&gt;0,VLOOKUP($AM42,$B6:$E21,4,FALSE),0)</f>
        <v>0</v>
      </c>
      <c r="AO42" s="33"/>
      <c r="AP42" s="139"/>
      <c r="AQ42" s="107"/>
      <c r="BA42" s="19">
        <v>37</v>
      </c>
      <c r="BB42" s="20">
        <v>37</v>
      </c>
      <c r="BC42" s="21">
        <f t="shared" si="23"/>
        <v>0</v>
      </c>
      <c r="BD42" s="21">
        <f t="shared" si="27"/>
        <v>0</v>
      </c>
      <c r="BE42" s="102">
        <f t="shared" si="27"/>
        <v>0</v>
      </c>
      <c r="BF42" s="140">
        <f t="shared" si="27"/>
        <v>0</v>
      </c>
    </row>
    <row r="43" spans="1:58" x14ac:dyDescent="0.25">
      <c r="A43" s="91">
        <v>38</v>
      </c>
      <c r="B43" s="92">
        <f t="shared" si="24"/>
        <v>0</v>
      </c>
      <c r="C43" s="93"/>
      <c r="D43" s="94"/>
      <c r="E43" s="88">
        <f>IF(C43&lt;&gt;0,VLOOKUP(C43,General!$A$15:$C$114,2,FALSE),0)</f>
        <v>0</v>
      </c>
      <c r="F43" s="88">
        <f>IF(C43&lt;&gt;0,VLOOKUP(C43,General!$A$15:$C$114,3,FALSE),0)</f>
        <v>0</v>
      </c>
      <c r="G43" s="95"/>
      <c r="H43" s="96">
        <f t="shared" si="21"/>
        <v>0</v>
      </c>
      <c r="I43" s="124"/>
      <c r="J43" s="23">
        <v>14</v>
      </c>
      <c r="K43" s="24">
        <f>O43</f>
        <v>1</v>
      </c>
      <c r="L43" s="25">
        <f t="shared" ref="L43:L44" si="50">VLOOKUP($J43,$A$6:$C$37,2,FALSE)</f>
        <v>0</v>
      </c>
      <c r="M43" s="26">
        <f t="shared" ref="M43:M44" si="51">VLOOKUP($J43,$A$6:$E$37,5,FALSE)</f>
        <v>0</v>
      </c>
      <c r="N43" s="27"/>
      <c r="O43" s="28">
        <v>1</v>
      </c>
      <c r="P43" s="107"/>
      <c r="R43" s="17"/>
      <c r="S43" s="18" t="s">
        <v>6</v>
      </c>
      <c r="T43" s="18" t="s">
        <v>7</v>
      </c>
      <c r="U43" s="8" t="s">
        <v>94</v>
      </c>
      <c r="V43" s="9" t="s">
        <v>2</v>
      </c>
      <c r="W43" s="10" t="s">
        <v>3</v>
      </c>
      <c r="X43" s="7" t="s">
        <v>0</v>
      </c>
      <c r="Y43" s="106"/>
      <c r="BA43" s="19">
        <v>38</v>
      </c>
      <c r="BB43" s="20">
        <v>38</v>
      </c>
      <c r="BC43" s="21">
        <f t="shared" si="23"/>
        <v>0</v>
      </c>
      <c r="BD43" s="21">
        <f t="shared" si="27"/>
        <v>0</v>
      </c>
      <c r="BE43" s="102">
        <f t="shared" si="27"/>
        <v>0</v>
      </c>
      <c r="BF43" s="140">
        <f t="shared" si="27"/>
        <v>0</v>
      </c>
    </row>
    <row r="44" spans="1:58" x14ac:dyDescent="0.25">
      <c r="A44" s="91">
        <v>39</v>
      </c>
      <c r="B44" s="92">
        <f t="shared" si="24"/>
        <v>0</v>
      </c>
      <c r="C44" s="93"/>
      <c r="D44" s="94"/>
      <c r="E44" s="88">
        <f>IF(C44&lt;&gt;0,VLOOKUP(C44,General!$A$15:$C$114,2,FALSE),0)</f>
        <v>0</v>
      </c>
      <c r="F44" s="88">
        <f>IF(C44&lt;&gt;0,VLOOKUP(C44,General!$A$15:$C$114,3,FALSE),0)</f>
        <v>0</v>
      </c>
      <c r="G44" s="95"/>
      <c r="H44" s="96">
        <f t="shared" si="21"/>
        <v>0</v>
      </c>
      <c r="I44" s="125"/>
      <c r="J44" s="29">
        <v>19</v>
      </c>
      <c r="K44" s="30">
        <f t="shared" ref="K44" si="52">O44</f>
        <v>2</v>
      </c>
      <c r="L44" s="31">
        <f t="shared" si="50"/>
        <v>0</v>
      </c>
      <c r="M44" s="32">
        <f t="shared" si="51"/>
        <v>0</v>
      </c>
      <c r="N44" s="33"/>
      <c r="O44" s="34">
        <v>2</v>
      </c>
      <c r="P44" s="107"/>
      <c r="R44" s="143" t="s">
        <v>24</v>
      </c>
      <c r="S44" s="24">
        <v>1</v>
      </c>
      <c r="T44" s="24">
        <f>X44</f>
        <v>0</v>
      </c>
      <c r="U44" s="25">
        <f>VLOOKUP($S44,K$118:M$119,2,FALSE)</f>
        <v>0</v>
      </c>
      <c r="V44" s="26">
        <f t="shared" ref="V44:V45" si="53">VLOOKUP($U44,B$6:E$37,4,FALSE)</f>
        <v>0</v>
      </c>
      <c r="W44" s="27"/>
      <c r="X44" s="138"/>
      <c r="Y44" s="107"/>
      <c r="BA44" s="19">
        <v>39</v>
      </c>
      <c r="BB44" s="20">
        <v>39</v>
      </c>
      <c r="BC44" s="21">
        <f t="shared" si="23"/>
        <v>0</v>
      </c>
      <c r="BD44" s="21">
        <f t="shared" si="27"/>
        <v>0</v>
      </c>
      <c r="BE44" s="102">
        <f t="shared" si="27"/>
        <v>0</v>
      </c>
      <c r="BF44" s="140">
        <f t="shared" si="27"/>
        <v>0</v>
      </c>
    </row>
    <row r="45" spans="1:58" x14ac:dyDescent="0.25">
      <c r="A45" s="91">
        <v>40</v>
      </c>
      <c r="B45" s="92">
        <f t="shared" si="24"/>
        <v>0</v>
      </c>
      <c r="C45" s="93"/>
      <c r="D45" s="94"/>
      <c r="E45" s="88">
        <f>IF(C45&lt;&gt;0,VLOOKUP(C45,General!$A$15:$C$114,2,FALSE),0)</f>
        <v>0</v>
      </c>
      <c r="F45" s="88">
        <f>IF(C45&lt;&gt;0,VLOOKUP(C45,General!$A$15:$C$114,3,FALSE),0)</f>
        <v>0</v>
      </c>
      <c r="G45" s="95"/>
      <c r="H45" s="96">
        <f t="shared" si="21"/>
        <v>0</v>
      </c>
      <c r="I45" s="126"/>
      <c r="O45" s="6">
        <f>O41+$O$72</f>
        <v>0.45833333333333331</v>
      </c>
      <c r="P45" s="105"/>
      <c r="R45" s="144"/>
      <c r="S45" s="30">
        <v>2</v>
      </c>
      <c r="T45" s="30">
        <f t="shared" ref="T45" si="54">X45</f>
        <v>0</v>
      </c>
      <c r="U45" s="31" t="e">
        <f>VLOOKUP($S45,K$118:M$119,2,FALSE)</f>
        <v>#N/A</v>
      </c>
      <c r="V45" s="26" t="e">
        <f t="shared" si="53"/>
        <v>#N/A</v>
      </c>
      <c r="W45" s="33"/>
      <c r="X45" s="139"/>
      <c r="Y45" s="107"/>
      <c r="AG45" s="6">
        <f>+General!I14</f>
        <v>0</v>
      </c>
      <c r="AH45" s="105"/>
      <c r="BA45" s="19">
        <v>40</v>
      </c>
      <c r="BB45" s="20">
        <v>40</v>
      </c>
      <c r="BC45" s="21">
        <f t="shared" si="23"/>
        <v>0</v>
      </c>
      <c r="BD45" s="21">
        <f t="shared" si="27"/>
        <v>0</v>
      </c>
      <c r="BE45" s="102">
        <f t="shared" si="27"/>
        <v>0</v>
      </c>
      <c r="BF45" s="140">
        <f t="shared" si="27"/>
        <v>0</v>
      </c>
    </row>
    <row r="46" spans="1:58" ht="16.5" x14ac:dyDescent="0.25">
      <c r="A46" s="91">
        <v>41</v>
      </c>
      <c r="B46" s="92">
        <f t="shared" si="24"/>
        <v>0</v>
      </c>
      <c r="C46" s="93"/>
      <c r="D46" s="94"/>
      <c r="E46" s="88">
        <f>IF(C46&lt;&gt;0,VLOOKUP(C46,General!$A$15:$C$114,2,FALSE),0)</f>
        <v>0</v>
      </c>
      <c r="F46" s="88">
        <f>IF(C46&lt;&gt;0,VLOOKUP(C46,General!$A$15:$C$114,3,FALSE),0)</f>
        <v>0</v>
      </c>
      <c r="G46" s="95"/>
      <c r="H46" s="96">
        <f t="shared" si="21"/>
        <v>0</v>
      </c>
      <c r="I46" s="127">
        <v>11</v>
      </c>
      <c r="J46" s="18" t="s">
        <v>6</v>
      </c>
      <c r="K46" s="18" t="s">
        <v>7</v>
      </c>
      <c r="L46" s="8" t="s">
        <v>1</v>
      </c>
      <c r="M46" s="9" t="s">
        <v>2</v>
      </c>
      <c r="N46" s="10" t="s">
        <v>3</v>
      </c>
      <c r="O46" s="7" t="s">
        <v>0</v>
      </c>
      <c r="P46" s="106"/>
      <c r="AA46" s="17"/>
      <c r="AB46" s="18" t="s">
        <v>6</v>
      </c>
      <c r="AC46" s="18" t="s">
        <v>7</v>
      </c>
      <c r="AD46" s="8" t="s">
        <v>94</v>
      </c>
      <c r="AE46" s="35" t="s">
        <v>2</v>
      </c>
      <c r="AF46" s="10" t="s">
        <v>3</v>
      </c>
      <c r="AG46" s="7" t="s">
        <v>0</v>
      </c>
      <c r="AH46" s="106"/>
      <c r="BA46" s="19">
        <v>41</v>
      </c>
      <c r="BB46" s="20">
        <v>41</v>
      </c>
      <c r="BC46" s="21">
        <f t="shared" si="23"/>
        <v>0</v>
      </c>
      <c r="BD46" s="21">
        <f t="shared" si="27"/>
        <v>0</v>
      </c>
      <c r="BE46" s="102">
        <f t="shared" si="27"/>
        <v>0</v>
      </c>
      <c r="BF46" s="140">
        <f t="shared" si="27"/>
        <v>0</v>
      </c>
    </row>
    <row r="47" spans="1:58" x14ac:dyDescent="0.25">
      <c r="A47" s="91">
        <v>42</v>
      </c>
      <c r="B47" s="92">
        <f t="shared" si="24"/>
        <v>0</v>
      </c>
      <c r="C47" s="93"/>
      <c r="D47" s="94"/>
      <c r="E47" s="88">
        <f>IF(C47&lt;&gt;0,VLOOKUP(C47,General!$A$15:$C$114,2,FALSE),0)</f>
        <v>0</v>
      </c>
      <c r="F47" s="88">
        <f>IF(C47&lt;&gt;0,VLOOKUP(C47,General!$A$15:$C$114,3,FALSE),0)</f>
        <v>0</v>
      </c>
      <c r="G47" s="95"/>
      <c r="H47" s="96">
        <f t="shared" si="21"/>
        <v>0</v>
      </c>
      <c r="I47" s="124"/>
      <c r="J47" s="23">
        <v>11</v>
      </c>
      <c r="K47" s="24">
        <f>O47</f>
        <v>1</v>
      </c>
      <c r="L47" s="25">
        <f t="shared" ref="L47:L48" si="55">VLOOKUP($J47,$A$6:$C$37,2,FALSE)</f>
        <v>0</v>
      </c>
      <c r="M47" s="26">
        <f t="shared" ref="M47:M48" si="56">VLOOKUP($J47,$A$6:$E$37,5,FALSE)</f>
        <v>0</v>
      </c>
      <c r="N47" s="27"/>
      <c r="O47" s="28">
        <v>1</v>
      </c>
      <c r="P47" s="107"/>
      <c r="AA47" s="143" t="s">
        <v>25</v>
      </c>
      <c r="AB47" s="24">
        <v>1</v>
      </c>
      <c r="AC47" s="24">
        <f>AG47</f>
        <v>0</v>
      </c>
      <c r="AD47" s="25">
        <f>IF(X51&lt;&gt;0,VLOOKUP($AB47,T$112:V$113,2,FALSE),0)</f>
        <v>0</v>
      </c>
      <c r="AE47" s="26">
        <f>VLOOKUP($AD47,$B$6:$G$105,4,FALSE)</f>
        <v>0</v>
      </c>
      <c r="AF47" s="27"/>
      <c r="AG47" s="138"/>
      <c r="AH47" s="107"/>
      <c r="BA47" s="19">
        <v>42</v>
      </c>
      <c r="BB47" s="20">
        <v>42</v>
      </c>
      <c r="BC47" s="21">
        <f t="shared" si="23"/>
        <v>0</v>
      </c>
      <c r="BD47" s="21">
        <f t="shared" si="27"/>
        <v>0</v>
      </c>
      <c r="BE47" s="102">
        <f t="shared" si="27"/>
        <v>0</v>
      </c>
      <c r="BF47" s="140">
        <f t="shared" si="27"/>
        <v>0</v>
      </c>
    </row>
    <row r="48" spans="1:58" x14ac:dyDescent="0.25">
      <c r="A48" s="91">
        <v>43</v>
      </c>
      <c r="B48" s="92">
        <f t="shared" si="24"/>
        <v>0</v>
      </c>
      <c r="C48" s="93"/>
      <c r="D48" s="94"/>
      <c r="E48" s="88">
        <f>IF(C48&lt;&gt;0,VLOOKUP(C48,General!$A$15:$C$114,2,FALSE),0)</f>
        <v>0</v>
      </c>
      <c r="F48" s="88">
        <f>IF(C48&lt;&gt;0,VLOOKUP(C48,General!$A$15:$C$114,3,FALSE),0)</f>
        <v>0</v>
      </c>
      <c r="G48" s="95"/>
      <c r="H48" s="96">
        <f t="shared" si="21"/>
        <v>0</v>
      </c>
      <c r="I48" s="125"/>
      <c r="J48" s="29">
        <v>22</v>
      </c>
      <c r="K48" s="30">
        <f t="shared" ref="K48" si="57">O48</f>
        <v>2</v>
      </c>
      <c r="L48" s="31">
        <f t="shared" si="55"/>
        <v>0</v>
      </c>
      <c r="M48" s="32">
        <f t="shared" si="56"/>
        <v>0</v>
      </c>
      <c r="N48" s="33"/>
      <c r="O48" s="34">
        <v>2</v>
      </c>
      <c r="P48" s="107"/>
      <c r="X48" s="6">
        <f>General!I10</f>
        <v>0</v>
      </c>
      <c r="Y48" s="105"/>
      <c r="AA48" s="144"/>
      <c r="AB48" s="30">
        <v>2</v>
      </c>
      <c r="AC48" s="30">
        <f t="shared" ref="AC48" si="58">AG48</f>
        <v>0</v>
      </c>
      <c r="AD48" s="31">
        <f>IF(X51&lt;&gt;0,VLOOKUP($AB48,T$112:V$113,2,FALSE),0)</f>
        <v>0</v>
      </c>
      <c r="AE48" s="113">
        <f>VLOOKUP($AD48,$B$6:$G$105,4,FALSE)</f>
        <v>0</v>
      </c>
      <c r="AF48" s="33"/>
      <c r="AG48" s="139"/>
      <c r="AH48" s="107"/>
      <c r="BA48" s="19">
        <v>43</v>
      </c>
      <c r="BB48" s="20">
        <v>43</v>
      </c>
      <c r="BC48" s="21">
        <f t="shared" si="23"/>
        <v>0</v>
      </c>
      <c r="BD48" s="21">
        <f t="shared" si="27"/>
        <v>0</v>
      </c>
      <c r="BE48" s="102">
        <f t="shared" si="27"/>
        <v>0</v>
      </c>
      <c r="BF48" s="140">
        <f t="shared" si="27"/>
        <v>0</v>
      </c>
    </row>
    <row r="49" spans="1:58" x14ac:dyDescent="0.25">
      <c r="A49" s="91">
        <v>44</v>
      </c>
      <c r="B49" s="92">
        <f t="shared" si="24"/>
        <v>0</v>
      </c>
      <c r="C49" s="93"/>
      <c r="D49" s="94"/>
      <c r="E49" s="88">
        <f>IF(C49&lt;&gt;0,VLOOKUP(C49,General!$A$15:$C$114,2,FALSE),0)</f>
        <v>0</v>
      </c>
      <c r="F49" s="88">
        <f>IF(C49&lt;&gt;0,VLOOKUP(C49,General!$A$15:$C$114,3,FALSE),0)</f>
        <v>0</v>
      </c>
      <c r="G49" s="95"/>
      <c r="H49" s="96">
        <f t="shared" si="21"/>
        <v>0</v>
      </c>
      <c r="I49" s="126"/>
      <c r="O49" s="6">
        <f>O45+$O$72</f>
        <v>0.45833333333333331</v>
      </c>
      <c r="P49" s="105"/>
      <c r="R49" s="17"/>
      <c r="S49" s="18" t="s">
        <v>6</v>
      </c>
      <c r="T49" s="18" t="s">
        <v>7</v>
      </c>
      <c r="U49" s="8" t="s">
        <v>94</v>
      </c>
      <c r="V49" s="9" t="s">
        <v>2</v>
      </c>
      <c r="W49" s="10" t="s">
        <v>3</v>
      </c>
      <c r="X49" s="7" t="s">
        <v>0</v>
      </c>
      <c r="Y49" s="106"/>
      <c r="BA49" s="19">
        <v>44</v>
      </c>
      <c r="BB49" s="20">
        <v>44</v>
      </c>
      <c r="BC49" s="21">
        <f t="shared" si="23"/>
        <v>0</v>
      </c>
      <c r="BD49" s="21">
        <f t="shared" si="27"/>
        <v>0</v>
      </c>
      <c r="BE49" s="102">
        <f t="shared" si="27"/>
        <v>0</v>
      </c>
      <c r="BF49" s="140">
        <f t="shared" si="27"/>
        <v>0</v>
      </c>
    </row>
    <row r="50" spans="1:58" ht="16.5" x14ac:dyDescent="0.25">
      <c r="A50" s="91">
        <v>45</v>
      </c>
      <c r="B50" s="92">
        <f t="shared" si="24"/>
        <v>0</v>
      </c>
      <c r="C50" s="93"/>
      <c r="D50" s="94"/>
      <c r="E50" s="88">
        <f>IF(C50&lt;&gt;0,VLOOKUP(C50,General!$A$15:$C$114,2,FALSE),0)</f>
        <v>0</v>
      </c>
      <c r="F50" s="88">
        <f>IF(C50&lt;&gt;0,VLOOKUP(C50,General!$A$15:$C$114,3,FALSE),0)</f>
        <v>0</v>
      </c>
      <c r="G50" s="95"/>
      <c r="H50" s="96">
        <f t="shared" si="21"/>
        <v>0</v>
      </c>
      <c r="I50" s="127">
        <v>12</v>
      </c>
      <c r="J50" s="18" t="s">
        <v>6</v>
      </c>
      <c r="K50" s="18" t="s">
        <v>7</v>
      </c>
      <c r="L50" s="8" t="s">
        <v>1</v>
      </c>
      <c r="M50" s="9" t="s">
        <v>2</v>
      </c>
      <c r="N50" s="10" t="s">
        <v>3</v>
      </c>
      <c r="O50" s="7" t="s">
        <v>0</v>
      </c>
      <c r="P50" s="106"/>
      <c r="R50" s="145" t="s">
        <v>26</v>
      </c>
      <c r="S50" s="23">
        <v>1</v>
      </c>
      <c r="T50" s="114">
        <f>X50</f>
        <v>0</v>
      </c>
      <c r="U50" s="116">
        <f>VLOOKUP($S50,K$120:M$121,2,FALSE)</f>
        <v>0</v>
      </c>
      <c r="V50" s="26">
        <f t="shared" ref="V50:V51" si="59">VLOOKUP($U50,B$6:E$37,4,FALSE)</f>
        <v>0</v>
      </c>
      <c r="W50" s="27"/>
      <c r="X50" s="138"/>
      <c r="Y50" s="107"/>
      <c r="BA50" s="19">
        <v>45</v>
      </c>
      <c r="BB50" s="20">
        <v>45</v>
      </c>
      <c r="BC50" s="21">
        <f t="shared" si="23"/>
        <v>0</v>
      </c>
      <c r="BD50" s="21">
        <f t="shared" si="27"/>
        <v>0</v>
      </c>
      <c r="BE50" s="102">
        <f t="shared" si="27"/>
        <v>0</v>
      </c>
      <c r="BF50" s="140">
        <f t="shared" si="27"/>
        <v>0</v>
      </c>
    </row>
    <row r="51" spans="1:58" x14ac:dyDescent="0.25">
      <c r="A51" s="91">
        <v>46</v>
      </c>
      <c r="B51" s="92">
        <f t="shared" si="24"/>
        <v>0</v>
      </c>
      <c r="C51" s="93"/>
      <c r="D51" s="94"/>
      <c r="E51" s="88">
        <f>IF(C51&lt;&gt;0,VLOOKUP(C51,General!$A$15:$C$114,2,FALSE),0)</f>
        <v>0</v>
      </c>
      <c r="F51" s="88">
        <f>IF(C51&lt;&gt;0,VLOOKUP(C51,General!$A$15:$C$114,3,FALSE),0)</f>
        <v>0</v>
      </c>
      <c r="G51" s="95"/>
      <c r="H51" s="96">
        <f t="shared" si="21"/>
        <v>0</v>
      </c>
      <c r="I51" s="124"/>
      <c r="J51" s="23">
        <v>6</v>
      </c>
      <c r="K51" s="24">
        <f>O51</f>
        <v>1</v>
      </c>
      <c r="L51" s="25">
        <f t="shared" ref="L51:L52" si="60">VLOOKUP($J51,$A$6:$C$37,2,FALSE)</f>
        <v>0</v>
      </c>
      <c r="M51" s="26">
        <f t="shared" ref="M51:M52" si="61">VLOOKUP($J51,$A$6:$E$37,5,FALSE)</f>
        <v>0</v>
      </c>
      <c r="N51" s="27"/>
      <c r="O51" s="28">
        <v>1</v>
      </c>
      <c r="P51" s="107"/>
      <c r="R51" s="146"/>
      <c r="S51" s="23">
        <v>2</v>
      </c>
      <c r="T51" s="115">
        <f t="shared" ref="T51" si="62">X51</f>
        <v>0</v>
      </c>
      <c r="U51" s="117" t="e">
        <f>VLOOKUP($S51,K$120:M$121,2,FALSE)</f>
        <v>#N/A</v>
      </c>
      <c r="V51" s="113" t="e">
        <f t="shared" si="59"/>
        <v>#N/A</v>
      </c>
      <c r="W51" s="33"/>
      <c r="X51" s="139"/>
      <c r="Y51" s="107"/>
      <c r="BA51" s="19">
        <v>46</v>
      </c>
      <c r="BB51" s="20">
        <v>46</v>
      </c>
      <c r="BC51" s="21">
        <f t="shared" si="23"/>
        <v>0</v>
      </c>
      <c r="BD51" s="21">
        <f t="shared" si="27"/>
        <v>0</v>
      </c>
      <c r="BE51" s="102">
        <f t="shared" si="27"/>
        <v>0</v>
      </c>
      <c r="BF51" s="140">
        <f t="shared" si="27"/>
        <v>0</v>
      </c>
    </row>
    <row r="52" spans="1:58" x14ac:dyDescent="0.25">
      <c r="A52" s="91">
        <v>47</v>
      </c>
      <c r="B52" s="92">
        <f t="shared" si="24"/>
        <v>0</v>
      </c>
      <c r="C52" s="93"/>
      <c r="D52" s="94"/>
      <c r="E52" s="88">
        <f>IF(C52&lt;&gt;0,VLOOKUP(C52,General!$A$15:$C$114,2,FALSE),0)</f>
        <v>0</v>
      </c>
      <c r="F52" s="88">
        <f>IF(C52&lt;&gt;0,VLOOKUP(C52,General!$A$15:$C$114,3,FALSE),0)</f>
        <v>0</v>
      </c>
      <c r="G52" s="95"/>
      <c r="H52" s="96">
        <f t="shared" si="21"/>
        <v>0</v>
      </c>
      <c r="I52" s="125"/>
      <c r="J52" s="29">
        <v>27</v>
      </c>
      <c r="K52" s="30">
        <f t="shared" ref="K52" si="63">O52</f>
        <v>2</v>
      </c>
      <c r="L52" s="31">
        <f t="shared" si="60"/>
        <v>0</v>
      </c>
      <c r="M52" s="32">
        <f t="shared" si="61"/>
        <v>0</v>
      </c>
      <c r="N52" s="33"/>
      <c r="O52" s="34">
        <v>2</v>
      </c>
      <c r="P52" s="107"/>
      <c r="BA52" s="19">
        <v>47</v>
      </c>
      <c r="BB52" s="20">
        <v>47</v>
      </c>
      <c r="BC52" s="21">
        <f t="shared" si="23"/>
        <v>0</v>
      </c>
      <c r="BD52" s="21">
        <f t="shared" si="27"/>
        <v>0</v>
      </c>
      <c r="BE52" s="102">
        <f t="shared" si="27"/>
        <v>0</v>
      </c>
      <c r="BF52" s="140">
        <f t="shared" si="27"/>
        <v>0</v>
      </c>
    </row>
    <row r="53" spans="1:58" x14ac:dyDescent="0.25">
      <c r="A53" s="91">
        <v>48</v>
      </c>
      <c r="B53" s="92">
        <f t="shared" si="24"/>
        <v>0</v>
      </c>
      <c r="C53" s="93"/>
      <c r="D53" s="94"/>
      <c r="E53" s="88">
        <f>IF(C53&lt;&gt;0,VLOOKUP(C53,General!$A$15:$C$114,2,FALSE),0)</f>
        <v>0</v>
      </c>
      <c r="F53" s="88">
        <f>IF(C53&lt;&gt;0,VLOOKUP(C53,General!$A$15:$C$114,3,FALSE),0)</f>
        <v>0</v>
      </c>
      <c r="G53" s="95"/>
      <c r="H53" s="96">
        <f t="shared" si="21"/>
        <v>0</v>
      </c>
      <c r="I53" s="126"/>
      <c r="O53" s="6">
        <f>O49+$O$72</f>
        <v>0.45833333333333331</v>
      </c>
      <c r="P53" s="105"/>
      <c r="BA53" s="19">
        <v>48</v>
      </c>
      <c r="BB53" s="20">
        <v>48</v>
      </c>
      <c r="BC53" s="21">
        <f t="shared" si="23"/>
        <v>0</v>
      </c>
      <c r="BD53" s="21">
        <f t="shared" si="27"/>
        <v>0</v>
      </c>
      <c r="BE53" s="102">
        <f t="shared" si="27"/>
        <v>0</v>
      </c>
      <c r="BF53" s="140">
        <f t="shared" si="27"/>
        <v>0</v>
      </c>
    </row>
    <row r="54" spans="1:58" ht="16.5" x14ac:dyDescent="0.25">
      <c r="A54" s="91">
        <v>49</v>
      </c>
      <c r="B54" s="92">
        <f t="shared" si="24"/>
        <v>0</v>
      </c>
      <c r="C54" s="93"/>
      <c r="D54" s="94"/>
      <c r="E54" s="88">
        <f>IF(C54&lt;&gt;0,VLOOKUP(C54,General!$A$15:$C$114,2,FALSE),0)</f>
        <v>0</v>
      </c>
      <c r="F54" s="88">
        <f>IF(C54&lt;&gt;0,VLOOKUP(C54,General!$A$15:$C$114,3,FALSE),0)</f>
        <v>0</v>
      </c>
      <c r="G54" s="95"/>
      <c r="H54" s="96">
        <f t="shared" si="21"/>
        <v>0</v>
      </c>
      <c r="I54" s="127">
        <v>13</v>
      </c>
      <c r="J54" s="18" t="s">
        <v>6</v>
      </c>
      <c r="K54" s="18" t="s">
        <v>7</v>
      </c>
      <c r="L54" s="8" t="s">
        <v>1</v>
      </c>
      <c r="M54" s="9" t="s">
        <v>2</v>
      </c>
      <c r="N54" s="10" t="s">
        <v>3</v>
      </c>
      <c r="O54" s="7" t="s">
        <v>0</v>
      </c>
      <c r="P54" s="106"/>
      <c r="BA54" s="19">
        <v>49</v>
      </c>
      <c r="BB54" s="20">
        <v>49</v>
      </c>
      <c r="BC54" s="21">
        <f t="shared" si="23"/>
        <v>0</v>
      </c>
      <c r="BD54" s="21">
        <f t="shared" si="27"/>
        <v>0</v>
      </c>
      <c r="BE54" s="102">
        <f t="shared" si="27"/>
        <v>0</v>
      </c>
      <c r="BF54" s="140">
        <f t="shared" si="27"/>
        <v>0</v>
      </c>
    </row>
    <row r="55" spans="1:58" x14ac:dyDescent="0.25">
      <c r="A55" s="91">
        <v>50</v>
      </c>
      <c r="B55" s="92">
        <f t="shared" si="24"/>
        <v>0</v>
      </c>
      <c r="C55" s="93"/>
      <c r="D55" s="94"/>
      <c r="E55" s="88">
        <f>IF(C55&lt;&gt;0,VLOOKUP(C55,General!$A$15:$C$114,2,FALSE),0)</f>
        <v>0</v>
      </c>
      <c r="F55" s="88">
        <f>IF(C55&lt;&gt;0,VLOOKUP(C55,General!$A$15:$C$114,3,FALSE),0)</f>
        <v>0</v>
      </c>
      <c r="G55" s="95"/>
      <c r="H55" s="96">
        <f t="shared" si="21"/>
        <v>0</v>
      </c>
      <c r="I55" s="124"/>
      <c r="J55" s="23">
        <v>7</v>
      </c>
      <c r="K55" s="24">
        <f>O55</f>
        <v>1</v>
      </c>
      <c r="L55" s="25">
        <f t="shared" ref="L55:L56" si="64">VLOOKUP($J55,$A$6:$C$37,2,FALSE)</f>
        <v>0</v>
      </c>
      <c r="M55" s="26">
        <f t="shared" ref="M55:M56" si="65">VLOOKUP($J55,$A$6:$E$37,5,FALSE)</f>
        <v>0</v>
      </c>
      <c r="N55" s="27"/>
      <c r="O55" s="28">
        <v>1</v>
      </c>
      <c r="P55" s="107"/>
      <c r="BA55" s="19">
        <v>50</v>
      </c>
      <c r="BB55" s="20">
        <v>50</v>
      </c>
      <c r="BC55" s="21">
        <f t="shared" si="23"/>
        <v>0</v>
      </c>
      <c r="BD55" s="21">
        <f t="shared" si="27"/>
        <v>0</v>
      </c>
      <c r="BE55" s="102">
        <f t="shared" si="27"/>
        <v>0</v>
      </c>
      <c r="BF55" s="140">
        <f t="shared" si="27"/>
        <v>0</v>
      </c>
    </row>
    <row r="56" spans="1:58" x14ac:dyDescent="0.25">
      <c r="A56" s="91">
        <v>51</v>
      </c>
      <c r="B56" s="92">
        <f t="shared" si="24"/>
        <v>0</v>
      </c>
      <c r="C56" s="93"/>
      <c r="D56" s="94"/>
      <c r="E56" s="88">
        <f>IF(C56&lt;&gt;0,VLOOKUP(C56,General!$A$15:$C$114,2,FALSE),0)</f>
        <v>0</v>
      </c>
      <c r="F56" s="88">
        <f>IF(C56&lt;&gt;0,VLOOKUP(C56,General!$A$15:$C$114,3,FALSE),0)</f>
        <v>0</v>
      </c>
      <c r="G56" s="95"/>
      <c r="H56" s="96">
        <f t="shared" si="21"/>
        <v>0</v>
      </c>
      <c r="I56" s="125"/>
      <c r="J56" s="29">
        <v>26</v>
      </c>
      <c r="K56" s="30">
        <f t="shared" ref="K56" si="66">O56</f>
        <v>2</v>
      </c>
      <c r="L56" s="31">
        <f t="shared" si="64"/>
        <v>0</v>
      </c>
      <c r="M56" s="32">
        <f t="shared" si="65"/>
        <v>0</v>
      </c>
      <c r="N56" s="33"/>
      <c r="O56" s="34">
        <v>2</v>
      </c>
      <c r="P56" s="107"/>
      <c r="BA56" s="19">
        <v>51</v>
      </c>
      <c r="BB56" s="20">
        <v>51</v>
      </c>
      <c r="BC56" s="21">
        <f t="shared" si="23"/>
        <v>0</v>
      </c>
      <c r="BD56" s="21">
        <f t="shared" si="27"/>
        <v>0</v>
      </c>
      <c r="BE56" s="102">
        <f t="shared" si="27"/>
        <v>0</v>
      </c>
      <c r="BF56" s="140">
        <f t="shared" si="27"/>
        <v>0</v>
      </c>
    </row>
    <row r="57" spans="1:58" x14ac:dyDescent="0.25">
      <c r="A57" s="91">
        <v>52</v>
      </c>
      <c r="B57" s="92">
        <f t="shared" si="24"/>
        <v>0</v>
      </c>
      <c r="C57" s="93"/>
      <c r="D57" s="94"/>
      <c r="E57" s="88">
        <f>IF(C57&lt;&gt;0,VLOOKUP(C57,General!$A$15:$C$114,2,FALSE),0)</f>
        <v>0</v>
      </c>
      <c r="F57" s="88">
        <f>IF(C57&lt;&gt;0,VLOOKUP(C57,General!$A$15:$C$114,3,FALSE),0)</f>
        <v>0</v>
      </c>
      <c r="G57" s="95"/>
      <c r="H57" s="96">
        <f t="shared" si="21"/>
        <v>0</v>
      </c>
      <c r="I57" s="126"/>
      <c r="O57" s="6">
        <f>O53+$O$72</f>
        <v>0.45833333333333331</v>
      </c>
      <c r="P57" s="105"/>
      <c r="BA57" s="19">
        <v>52</v>
      </c>
      <c r="BB57" s="20">
        <v>52</v>
      </c>
      <c r="BC57" s="21">
        <f t="shared" si="23"/>
        <v>0</v>
      </c>
      <c r="BD57" s="21">
        <f t="shared" si="27"/>
        <v>0</v>
      </c>
      <c r="BE57" s="102">
        <f t="shared" si="27"/>
        <v>0</v>
      </c>
      <c r="BF57" s="140">
        <f t="shared" si="27"/>
        <v>0</v>
      </c>
    </row>
    <row r="58" spans="1:58" ht="16.5" x14ac:dyDescent="0.25">
      <c r="A58" s="91">
        <v>53</v>
      </c>
      <c r="B58" s="92">
        <f t="shared" si="24"/>
        <v>0</v>
      </c>
      <c r="C58" s="93"/>
      <c r="D58" s="94"/>
      <c r="E58" s="88">
        <f>IF(C58&lt;&gt;0,VLOOKUP(C58,General!$A$15:$C$114,2,FALSE),0)</f>
        <v>0</v>
      </c>
      <c r="F58" s="88">
        <f>IF(C58&lt;&gt;0,VLOOKUP(C58,General!$A$15:$C$114,3,FALSE),0)</f>
        <v>0</v>
      </c>
      <c r="G58" s="95"/>
      <c r="H58" s="96">
        <f t="shared" si="21"/>
        <v>0</v>
      </c>
      <c r="I58" s="127">
        <v>14</v>
      </c>
      <c r="J58" s="18" t="s">
        <v>6</v>
      </c>
      <c r="K58" s="18" t="s">
        <v>7</v>
      </c>
      <c r="L58" s="8" t="s">
        <v>1</v>
      </c>
      <c r="M58" s="9" t="s">
        <v>2</v>
      </c>
      <c r="N58" s="10" t="s">
        <v>3</v>
      </c>
      <c r="O58" s="7" t="s">
        <v>0</v>
      </c>
      <c r="P58" s="106"/>
      <c r="BA58" s="19">
        <v>53</v>
      </c>
      <c r="BB58" s="20">
        <v>53</v>
      </c>
      <c r="BC58" s="21">
        <f t="shared" si="23"/>
        <v>0</v>
      </c>
      <c r="BD58" s="21">
        <f t="shared" si="27"/>
        <v>0</v>
      </c>
      <c r="BE58" s="102">
        <f t="shared" si="27"/>
        <v>0</v>
      </c>
      <c r="BF58" s="140">
        <f t="shared" si="27"/>
        <v>0</v>
      </c>
    </row>
    <row r="59" spans="1:58" x14ac:dyDescent="0.25">
      <c r="A59" s="91">
        <v>54</v>
      </c>
      <c r="B59" s="92">
        <f t="shared" si="24"/>
        <v>0</v>
      </c>
      <c r="C59" s="93"/>
      <c r="D59" s="94"/>
      <c r="E59" s="88">
        <f>IF(C59&lt;&gt;0,VLOOKUP(C59,General!$A$15:$C$114,2,FALSE),0)</f>
        <v>0</v>
      </c>
      <c r="F59" s="88">
        <f>IF(C59&lt;&gt;0,VLOOKUP(C59,General!$A$15:$C$114,3,FALSE),0)</f>
        <v>0</v>
      </c>
      <c r="G59" s="95"/>
      <c r="H59" s="96">
        <f t="shared" si="21"/>
        <v>0</v>
      </c>
      <c r="I59" s="124"/>
      <c r="J59" s="23">
        <v>10</v>
      </c>
      <c r="K59" s="24">
        <f>O59</f>
        <v>1</v>
      </c>
      <c r="L59" s="25">
        <f t="shared" ref="L59:L60" si="67">VLOOKUP($J59,$A$6:$C$37,2,FALSE)</f>
        <v>0</v>
      </c>
      <c r="M59" s="26">
        <f t="shared" ref="M59:M60" si="68">VLOOKUP($J59,$A$6:$E$37,5,FALSE)</f>
        <v>0</v>
      </c>
      <c r="N59" s="27"/>
      <c r="O59" s="28">
        <v>1</v>
      </c>
      <c r="P59" s="107"/>
      <c r="BA59" s="19">
        <v>54</v>
      </c>
      <c r="BB59" s="20">
        <v>54</v>
      </c>
      <c r="BC59" s="21">
        <f t="shared" si="23"/>
        <v>0</v>
      </c>
      <c r="BD59" s="21">
        <f t="shared" si="27"/>
        <v>0</v>
      </c>
      <c r="BE59" s="102">
        <f t="shared" si="27"/>
        <v>0</v>
      </c>
      <c r="BF59" s="140">
        <f t="shared" si="27"/>
        <v>0</v>
      </c>
    </row>
    <row r="60" spans="1:58" x14ac:dyDescent="0.25">
      <c r="A60" s="91">
        <v>55</v>
      </c>
      <c r="B60" s="92">
        <f t="shared" si="24"/>
        <v>0</v>
      </c>
      <c r="C60" s="93"/>
      <c r="D60" s="94"/>
      <c r="E60" s="88">
        <f>IF(C60&lt;&gt;0,VLOOKUP(C60,General!$A$15:$C$114,2,FALSE),0)</f>
        <v>0</v>
      </c>
      <c r="F60" s="88">
        <f>IF(C60&lt;&gt;0,VLOOKUP(C60,General!$A$15:$C$114,3,FALSE),0)</f>
        <v>0</v>
      </c>
      <c r="G60" s="95"/>
      <c r="H60" s="96">
        <f t="shared" si="21"/>
        <v>0</v>
      </c>
      <c r="I60" s="125"/>
      <c r="J60" s="29">
        <v>23</v>
      </c>
      <c r="K60" s="30">
        <f t="shared" ref="K60" si="69">O60</f>
        <v>2</v>
      </c>
      <c r="L60" s="31">
        <f t="shared" si="67"/>
        <v>0</v>
      </c>
      <c r="M60" s="32">
        <f t="shared" si="68"/>
        <v>0</v>
      </c>
      <c r="N60" s="33"/>
      <c r="O60" s="34">
        <v>2</v>
      </c>
      <c r="P60" s="107"/>
      <c r="BA60" s="19">
        <v>55</v>
      </c>
      <c r="BB60" s="20">
        <v>55</v>
      </c>
      <c r="BC60" s="21">
        <f t="shared" si="23"/>
        <v>0</v>
      </c>
      <c r="BD60" s="21">
        <f t="shared" si="27"/>
        <v>0</v>
      </c>
      <c r="BE60" s="102">
        <f t="shared" si="27"/>
        <v>0</v>
      </c>
      <c r="BF60" s="140">
        <f t="shared" si="27"/>
        <v>0</v>
      </c>
    </row>
    <row r="61" spans="1:58" x14ac:dyDescent="0.25">
      <c r="A61" s="91">
        <v>56</v>
      </c>
      <c r="B61" s="92">
        <f t="shared" si="24"/>
        <v>0</v>
      </c>
      <c r="C61" s="93"/>
      <c r="D61" s="94"/>
      <c r="E61" s="88">
        <f>IF(C61&lt;&gt;0,VLOOKUP(C61,General!$A$15:$C$114,2,FALSE),0)</f>
        <v>0</v>
      </c>
      <c r="F61" s="88">
        <f>IF(C61&lt;&gt;0,VLOOKUP(C61,General!$A$15:$C$114,3,FALSE),0)</f>
        <v>0</v>
      </c>
      <c r="G61" s="95"/>
      <c r="H61" s="96">
        <f t="shared" si="21"/>
        <v>0</v>
      </c>
      <c r="I61" s="126"/>
      <c r="O61" s="6">
        <f>O57+$O$72</f>
        <v>0.45833333333333331</v>
      </c>
      <c r="P61" s="105"/>
      <c r="BA61" s="19">
        <v>56</v>
      </c>
      <c r="BB61" s="20">
        <v>56</v>
      </c>
      <c r="BC61" s="21">
        <f t="shared" si="23"/>
        <v>0</v>
      </c>
      <c r="BD61" s="21">
        <f t="shared" si="27"/>
        <v>0</v>
      </c>
      <c r="BE61" s="102">
        <f t="shared" si="27"/>
        <v>0</v>
      </c>
      <c r="BF61" s="140">
        <f t="shared" si="27"/>
        <v>0</v>
      </c>
    </row>
    <row r="62" spans="1:58" ht="16.5" x14ac:dyDescent="0.25">
      <c r="A62" s="91">
        <v>57</v>
      </c>
      <c r="B62" s="92">
        <f t="shared" si="24"/>
        <v>0</v>
      </c>
      <c r="C62" s="93"/>
      <c r="D62" s="94"/>
      <c r="E62" s="88">
        <f>IF(C62&lt;&gt;0,VLOOKUP(C62,General!$A$15:$C$114,2,FALSE),0)</f>
        <v>0</v>
      </c>
      <c r="F62" s="88">
        <f>IF(C62&lt;&gt;0,VLOOKUP(C62,General!$A$15:$C$114,3,FALSE),0)</f>
        <v>0</v>
      </c>
      <c r="G62" s="95"/>
      <c r="H62" s="96">
        <f t="shared" si="21"/>
        <v>0</v>
      </c>
      <c r="I62" s="127">
        <v>15</v>
      </c>
      <c r="J62" s="18" t="s">
        <v>6</v>
      </c>
      <c r="K62" s="18" t="s">
        <v>7</v>
      </c>
      <c r="L62" s="8" t="s">
        <v>1</v>
      </c>
      <c r="M62" s="9" t="s">
        <v>2</v>
      </c>
      <c r="N62" s="10" t="s">
        <v>3</v>
      </c>
      <c r="O62" s="7" t="s">
        <v>0</v>
      </c>
      <c r="P62" s="106"/>
      <c r="BA62" s="19">
        <v>57</v>
      </c>
      <c r="BB62" s="20">
        <v>57</v>
      </c>
      <c r="BC62" s="21">
        <f t="shared" si="23"/>
        <v>0</v>
      </c>
      <c r="BD62" s="21">
        <f t="shared" si="27"/>
        <v>0</v>
      </c>
      <c r="BE62" s="102">
        <f t="shared" si="27"/>
        <v>0</v>
      </c>
      <c r="BF62" s="140">
        <f t="shared" si="27"/>
        <v>0</v>
      </c>
    </row>
    <row r="63" spans="1:58" x14ac:dyDescent="0.25">
      <c r="A63" s="91">
        <v>58</v>
      </c>
      <c r="B63" s="92">
        <f t="shared" si="24"/>
        <v>0</v>
      </c>
      <c r="C63" s="93"/>
      <c r="D63" s="94"/>
      <c r="E63" s="88">
        <f>IF(C63&lt;&gt;0,VLOOKUP(C63,General!$A$15:$C$114,2,FALSE),0)</f>
        <v>0</v>
      </c>
      <c r="F63" s="88">
        <f>IF(C63&lt;&gt;0,VLOOKUP(C63,General!$A$15:$C$114,3,FALSE),0)</f>
        <v>0</v>
      </c>
      <c r="G63" s="95"/>
      <c r="H63" s="96">
        <f t="shared" si="21"/>
        <v>0</v>
      </c>
      <c r="I63" s="124"/>
      <c r="J63" s="23">
        <v>15</v>
      </c>
      <c r="K63" s="24">
        <f>O63</f>
        <v>1</v>
      </c>
      <c r="L63" s="25">
        <f t="shared" ref="L63:L64" si="70">VLOOKUP($J63,$A$6:$C$37,2,FALSE)</f>
        <v>0</v>
      </c>
      <c r="M63" s="26">
        <f t="shared" ref="M63:M64" si="71">VLOOKUP($J63,$A$6:$E$37,5,FALSE)</f>
        <v>0</v>
      </c>
      <c r="N63" s="27"/>
      <c r="O63" s="28">
        <v>1</v>
      </c>
      <c r="P63" s="107"/>
      <c r="BA63" s="19">
        <v>58</v>
      </c>
      <c r="BB63" s="20">
        <v>58</v>
      </c>
      <c r="BC63" s="21">
        <f t="shared" si="23"/>
        <v>0</v>
      </c>
      <c r="BD63" s="21">
        <f t="shared" si="27"/>
        <v>0</v>
      </c>
      <c r="BE63" s="102">
        <f t="shared" si="27"/>
        <v>0</v>
      </c>
      <c r="BF63" s="140">
        <f t="shared" si="27"/>
        <v>0</v>
      </c>
    </row>
    <row r="64" spans="1:58" x14ac:dyDescent="0.25">
      <c r="A64" s="91">
        <v>59</v>
      </c>
      <c r="B64" s="92">
        <f t="shared" si="24"/>
        <v>0</v>
      </c>
      <c r="C64" s="93"/>
      <c r="D64" s="94"/>
      <c r="E64" s="88">
        <f>IF(C64&lt;&gt;0,VLOOKUP(C64,General!$A$15:$C$114,2,FALSE),0)</f>
        <v>0</v>
      </c>
      <c r="F64" s="88">
        <f>IF(C64&lt;&gt;0,VLOOKUP(C64,General!$A$15:$C$114,3,FALSE),0)</f>
        <v>0</v>
      </c>
      <c r="G64" s="95"/>
      <c r="H64" s="96">
        <f t="shared" si="21"/>
        <v>0</v>
      </c>
      <c r="I64" s="125"/>
      <c r="J64" s="29">
        <v>18</v>
      </c>
      <c r="K64" s="30">
        <f t="shared" ref="K64" si="72">O64</f>
        <v>2</v>
      </c>
      <c r="L64" s="31">
        <f t="shared" si="70"/>
        <v>0</v>
      </c>
      <c r="M64" s="32">
        <f t="shared" si="71"/>
        <v>0</v>
      </c>
      <c r="N64" s="33"/>
      <c r="O64" s="34">
        <v>2</v>
      </c>
      <c r="P64" s="107"/>
      <c r="BA64" s="19">
        <v>59</v>
      </c>
      <c r="BB64" s="20">
        <v>59</v>
      </c>
      <c r="BC64" s="21">
        <f t="shared" si="23"/>
        <v>0</v>
      </c>
      <c r="BD64" s="21">
        <f t="shared" si="27"/>
        <v>0</v>
      </c>
      <c r="BE64" s="102">
        <f t="shared" si="27"/>
        <v>0</v>
      </c>
      <c r="BF64" s="140">
        <f t="shared" si="27"/>
        <v>0</v>
      </c>
    </row>
    <row r="65" spans="1:58" x14ac:dyDescent="0.25">
      <c r="A65" s="91">
        <v>60</v>
      </c>
      <c r="B65" s="92">
        <f t="shared" si="24"/>
        <v>0</v>
      </c>
      <c r="C65" s="93"/>
      <c r="D65" s="94"/>
      <c r="E65" s="88">
        <f>IF(C65&lt;&gt;0,VLOOKUP(C65,General!$A$15:$C$114,2,FALSE),0)</f>
        <v>0</v>
      </c>
      <c r="F65" s="88">
        <f>IF(C65&lt;&gt;0,VLOOKUP(C65,General!$A$15:$C$114,3,FALSE),0)</f>
        <v>0</v>
      </c>
      <c r="G65" s="95"/>
      <c r="H65" s="96">
        <f t="shared" si="21"/>
        <v>0</v>
      </c>
      <c r="I65" s="126"/>
      <c r="O65" s="6">
        <f>O61+$O$72</f>
        <v>0.45833333333333331</v>
      </c>
      <c r="P65" s="105"/>
      <c r="BA65" s="19">
        <v>60</v>
      </c>
      <c r="BB65" s="20">
        <v>60</v>
      </c>
      <c r="BC65" s="21">
        <f t="shared" si="23"/>
        <v>0</v>
      </c>
      <c r="BD65" s="21">
        <f t="shared" si="27"/>
        <v>0</v>
      </c>
      <c r="BE65" s="102">
        <f t="shared" si="27"/>
        <v>0</v>
      </c>
      <c r="BF65" s="140">
        <f t="shared" si="27"/>
        <v>0</v>
      </c>
    </row>
    <row r="66" spans="1:58" ht="16.5" x14ac:dyDescent="0.25">
      <c r="A66" s="91">
        <v>61</v>
      </c>
      <c r="B66" s="92">
        <f t="shared" si="24"/>
        <v>0</v>
      </c>
      <c r="C66" s="93"/>
      <c r="D66" s="94"/>
      <c r="E66" s="88">
        <f>IF(C66&lt;&gt;0,VLOOKUP(C66,General!$A$15:$C$114,2,FALSE),0)</f>
        <v>0</v>
      </c>
      <c r="F66" s="88">
        <f>IF(C66&lt;&gt;0,VLOOKUP(C66,General!$A$15:$C$114,3,FALSE),0)</f>
        <v>0</v>
      </c>
      <c r="G66" s="95"/>
      <c r="H66" s="96">
        <f t="shared" si="21"/>
        <v>0</v>
      </c>
      <c r="I66" s="127">
        <v>16</v>
      </c>
      <c r="J66" s="18" t="s">
        <v>6</v>
      </c>
      <c r="K66" s="18" t="s">
        <v>7</v>
      </c>
      <c r="L66" s="8" t="s">
        <v>1</v>
      </c>
      <c r="M66" s="9" t="s">
        <v>2</v>
      </c>
      <c r="N66" s="10" t="s">
        <v>3</v>
      </c>
      <c r="O66" s="7" t="s">
        <v>0</v>
      </c>
      <c r="P66" s="106"/>
      <c r="BA66" s="19">
        <v>61</v>
      </c>
      <c r="BB66" s="20">
        <v>61</v>
      </c>
      <c r="BC66" s="21">
        <f t="shared" si="23"/>
        <v>0</v>
      </c>
      <c r="BD66" s="21">
        <f t="shared" si="27"/>
        <v>0</v>
      </c>
      <c r="BE66" s="102">
        <f t="shared" si="27"/>
        <v>0</v>
      </c>
      <c r="BF66" s="140">
        <f t="shared" si="27"/>
        <v>0</v>
      </c>
    </row>
    <row r="67" spans="1:58" x14ac:dyDescent="0.25">
      <c r="A67" s="91">
        <v>62</v>
      </c>
      <c r="B67" s="92">
        <f t="shared" si="24"/>
        <v>0</v>
      </c>
      <c r="C67" s="93"/>
      <c r="D67" s="94"/>
      <c r="E67" s="88">
        <f>IF(C67&lt;&gt;0,VLOOKUP(C67,General!$A$15:$C$114,2,FALSE),0)</f>
        <v>0</v>
      </c>
      <c r="F67" s="88">
        <f>IF(C67&lt;&gt;0,VLOOKUP(C67,General!$A$15:$C$114,3,FALSE),0)</f>
        <v>0</v>
      </c>
      <c r="G67" s="95"/>
      <c r="H67" s="96">
        <f t="shared" si="21"/>
        <v>0</v>
      </c>
      <c r="I67" s="124"/>
      <c r="J67" s="23">
        <v>2</v>
      </c>
      <c r="K67" s="24">
        <f>O67</f>
        <v>1</v>
      </c>
      <c r="L67" s="25">
        <f t="shared" ref="L67:L68" si="73">VLOOKUP($J67,$A$6:$C$37,2,FALSE)</f>
        <v>0</v>
      </c>
      <c r="M67" s="26">
        <f t="shared" ref="M67:M68" si="74">VLOOKUP($J67,$A$6:$E$37,5,FALSE)</f>
        <v>0</v>
      </c>
      <c r="N67" s="27"/>
      <c r="O67" s="28">
        <v>1</v>
      </c>
      <c r="P67" s="107"/>
      <c r="BA67" s="19">
        <v>62</v>
      </c>
      <c r="BB67" s="20">
        <v>62</v>
      </c>
      <c r="BC67" s="21">
        <f t="shared" si="23"/>
        <v>0</v>
      </c>
      <c r="BD67" s="21">
        <f t="shared" si="27"/>
        <v>0</v>
      </c>
      <c r="BE67" s="102">
        <f t="shared" si="27"/>
        <v>0</v>
      </c>
      <c r="BF67" s="140">
        <f t="shared" si="27"/>
        <v>0</v>
      </c>
    </row>
    <row r="68" spans="1:58" x14ac:dyDescent="0.25">
      <c r="A68" s="91">
        <v>63</v>
      </c>
      <c r="B68" s="92">
        <f t="shared" si="24"/>
        <v>0</v>
      </c>
      <c r="C68" s="93"/>
      <c r="D68" s="94"/>
      <c r="E68" s="88">
        <f>IF(C68&lt;&gt;0,VLOOKUP(C68,General!$A$15:$C$114,2,FALSE),0)</f>
        <v>0</v>
      </c>
      <c r="F68" s="88">
        <f>IF(C68&lt;&gt;0,VLOOKUP(C68,General!$A$15:$C$114,3,FALSE),0)</f>
        <v>0</v>
      </c>
      <c r="G68" s="95"/>
      <c r="H68" s="96">
        <f t="shared" si="21"/>
        <v>0</v>
      </c>
      <c r="I68" s="125"/>
      <c r="J68" s="29">
        <v>31</v>
      </c>
      <c r="K68" s="30">
        <f t="shared" ref="K68" si="75">O68</f>
        <v>2</v>
      </c>
      <c r="L68" s="31">
        <f t="shared" si="73"/>
        <v>0</v>
      </c>
      <c r="M68" s="32">
        <f t="shared" si="74"/>
        <v>0</v>
      </c>
      <c r="N68" s="33"/>
      <c r="O68" s="34">
        <v>2</v>
      </c>
      <c r="P68" s="107"/>
      <c r="BA68" s="19">
        <v>63</v>
      </c>
      <c r="BB68" s="20">
        <v>63</v>
      </c>
      <c r="BC68" s="21">
        <f t="shared" si="23"/>
        <v>0</v>
      </c>
      <c r="BD68" s="21">
        <f t="shared" si="27"/>
        <v>0</v>
      </c>
      <c r="BE68" s="102">
        <f t="shared" si="27"/>
        <v>0</v>
      </c>
      <c r="BF68" s="140">
        <f t="shared" si="27"/>
        <v>0</v>
      </c>
    </row>
    <row r="69" spans="1:58" x14ac:dyDescent="0.25">
      <c r="A69" s="91">
        <v>64</v>
      </c>
      <c r="B69" s="92">
        <f t="shared" si="24"/>
        <v>0</v>
      </c>
      <c r="C69" s="93"/>
      <c r="D69" s="94"/>
      <c r="E69" s="88">
        <f>IF(C69&lt;&gt;0,VLOOKUP(C69,General!$A$15:$C$114,2,FALSE),0)</f>
        <v>0</v>
      </c>
      <c r="F69" s="88">
        <f>IF(C69&lt;&gt;0,VLOOKUP(C69,General!$A$15:$C$114,3,FALSE),0)</f>
        <v>0</v>
      </c>
      <c r="G69" s="95"/>
      <c r="H69" s="96">
        <f t="shared" si="21"/>
        <v>0</v>
      </c>
      <c r="I69" s="126"/>
      <c r="N69" s="43"/>
      <c r="BA69" s="19">
        <v>64</v>
      </c>
      <c r="BB69" s="20">
        <v>64</v>
      </c>
      <c r="BC69" s="21">
        <f t="shared" si="23"/>
        <v>0</v>
      </c>
      <c r="BD69" s="21">
        <f t="shared" si="27"/>
        <v>0</v>
      </c>
      <c r="BE69" s="102">
        <f t="shared" si="27"/>
        <v>0</v>
      </c>
      <c r="BF69" s="140">
        <f t="shared" si="27"/>
        <v>0</v>
      </c>
    </row>
    <row r="70" spans="1:58" x14ac:dyDescent="0.25">
      <c r="A70" s="91">
        <v>65</v>
      </c>
      <c r="B70" s="92">
        <f t="shared" si="24"/>
        <v>0</v>
      </c>
      <c r="C70" s="93"/>
      <c r="D70" s="94"/>
      <c r="E70" s="88">
        <f>IF(C70&lt;&gt;0,VLOOKUP(C70,General!$A$15:$C$114,2,FALSE),0)</f>
        <v>0</v>
      </c>
      <c r="F70" s="88">
        <f>IF(C70&lt;&gt;0,VLOOKUP(C70,General!$A$15:$C$114,3,FALSE),0)</f>
        <v>0</v>
      </c>
      <c r="G70" s="95"/>
      <c r="H70" s="96">
        <f t="shared" si="21"/>
        <v>0</v>
      </c>
      <c r="I70" s="126"/>
      <c r="N70" s="43"/>
      <c r="BA70" s="19">
        <v>65</v>
      </c>
      <c r="BB70" s="20">
        <v>65</v>
      </c>
      <c r="BC70" s="21">
        <f t="shared" si="23"/>
        <v>0</v>
      </c>
      <c r="BD70" s="21">
        <f t="shared" si="27"/>
        <v>0</v>
      </c>
      <c r="BE70" s="102">
        <f t="shared" si="27"/>
        <v>0</v>
      </c>
      <c r="BF70" s="140">
        <f t="shared" si="27"/>
        <v>0</v>
      </c>
    </row>
    <row r="71" spans="1:58" x14ac:dyDescent="0.25">
      <c r="A71" s="91">
        <v>66</v>
      </c>
      <c r="B71" s="92">
        <f t="shared" si="24"/>
        <v>0</v>
      </c>
      <c r="C71" s="93"/>
      <c r="D71" s="94"/>
      <c r="E71" s="88">
        <f>IF(C71&lt;&gt;0,VLOOKUP(C71,General!$A$15:$C$114,2,FALSE),0)</f>
        <v>0</v>
      </c>
      <c r="F71" s="88">
        <f>IF(C71&lt;&gt;0,VLOOKUP(C71,General!$A$15:$C$114,3,FALSE),0)</f>
        <v>0</v>
      </c>
      <c r="G71" s="95"/>
      <c r="H71" s="96">
        <f t="shared" si="21"/>
        <v>0</v>
      </c>
      <c r="I71" s="126"/>
      <c r="N71" s="43"/>
      <c r="O71" s="44"/>
      <c r="P71" s="108"/>
      <c r="BA71" s="19">
        <v>66</v>
      </c>
      <c r="BB71" s="20">
        <v>66</v>
      </c>
      <c r="BC71" s="21">
        <f t="shared" si="23"/>
        <v>0</v>
      </c>
      <c r="BD71" s="21">
        <f t="shared" si="27"/>
        <v>0</v>
      </c>
      <c r="BE71" s="102">
        <f t="shared" si="27"/>
        <v>0</v>
      </c>
      <c r="BF71" s="140">
        <f t="shared" si="27"/>
        <v>0</v>
      </c>
    </row>
    <row r="72" spans="1:58" ht="15.75" x14ac:dyDescent="0.25">
      <c r="A72" s="91">
        <v>67</v>
      </c>
      <c r="B72" s="92">
        <f t="shared" si="24"/>
        <v>0</v>
      </c>
      <c r="C72" s="93"/>
      <c r="D72" s="94"/>
      <c r="E72" s="88">
        <f>IF(C72&lt;&gt;0,VLOOKUP(C72,General!$A$15:$C$114,2,FALSE),0)</f>
        <v>0</v>
      </c>
      <c r="F72" s="88">
        <f>IF(C72&lt;&gt;0,VLOOKUP(C72,General!$A$15:$C$114,3,FALSE),0)</f>
        <v>0</v>
      </c>
      <c r="G72" s="95"/>
      <c r="H72" s="96">
        <f t="shared" si="21"/>
        <v>0</v>
      </c>
      <c r="I72" s="126"/>
      <c r="M72" s="45"/>
      <c r="O72" s="46"/>
      <c r="P72" s="109"/>
      <c r="BA72" s="19">
        <v>67</v>
      </c>
      <c r="BB72" s="20">
        <v>67</v>
      </c>
      <c r="BC72" s="21">
        <f t="shared" si="23"/>
        <v>0</v>
      </c>
      <c r="BD72" s="21">
        <f t="shared" si="27"/>
        <v>0</v>
      </c>
      <c r="BE72" s="102">
        <f t="shared" si="27"/>
        <v>0</v>
      </c>
      <c r="BF72" s="140">
        <f t="shared" si="27"/>
        <v>0</v>
      </c>
    </row>
    <row r="73" spans="1:58" ht="15.75" x14ac:dyDescent="0.25">
      <c r="A73" s="91">
        <v>68</v>
      </c>
      <c r="B73" s="92">
        <f t="shared" si="24"/>
        <v>0</v>
      </c>
      <c r="C73" s="93"/>
      <c r="D73" s="94"/>
      <c r="E73" s="88">
        <f>IF(C73&lt;&gt;0,VLOOKUP(C73,General!$A$15:$C$114,2,FALSE),0)</f>
        <v>0</v>
      </c>
      <c r="F73" s="88">
        <f>IF(C73&lt;&gt;0,VLOOKUP(C73,General!$A$15:$C$114,3,FALSE),0)</f>
        <v>0</v>
      </c>
      <c r="G73" s="95"/>
      <c r="H73" s="96">
        <f t="shared" si="21"/>
        <v>0</v>
      </c>
      <c r="I73" s="126"/>
      <c r="M73" s="45"/>
      <c r="O73" s="46"/>
      <c r="P73" s="109"/>
      <c r="BA73" s="19">
        <v>68</v>
      </c>
      <c r="BB73" s="20">
        <v>68</v>
      </c>
      <c r="BC73" s="21">
        <f t="shared" si="23"/>
        <v>0</v>
      </c>
      <c r="BD73" s="21">
        <f t="shared" si="27"/>
        <v>0</v>
      </c>
      <c r="BE73" s="102">
        <f t="shared" si="27"/>
        <v>0</v>
      </c>
      <c r="BF73" s="140">
        <f t="shared" si="27"/>
        <v>0</v>
      </c>
    </row>
    <row r="74" spans="1:58" ht="15.75" x14ac:dyDescent="0.25">
      <c r="A74" s="91">
        <v>69</v>
      </c>
      <c r="B74" s="92">
        <f t="shared" si="24"/>
        <v>0</v>
      </c>
      <c r="C74" s="93"/>
      <c r="D74" s="94"/>
      <c r="E74" s="88">
        <f>IF(C74&lt;&gt;0,VLOOKUP(C74,General!$A$15:$C$114,2,FALSE),0)</f>
        <v>0</v>
      </c>
      <c r="F74" s="88">
        <f>IF(C74&lt;&gt;0,VLOOKUP(C74,General!$A$15:$C$114,3,FALSE),0)</f>
        <v>0</v>
      </c>
      <c r="G74" s="95"/>
      <c r="H74" s="96">
        <f t="shared" si="21"/>
        <v>0</v>
      </c>
      <c r="I74" s="126"/>
      <c r="M74" s="45"/>
      <c r="O74" s="46"/>
      <c r="P74" s="109"/>
      <c r="BA74" s="19">
        <v>69</v>
      </c>
      <c r="BB74" s="20">
        <v>69</v>
      </c>
      <c r="BC74" s="21">
        <f t="shared" si="23"/>
        <v>0</v>
      </c>
      <c r="BD74" s="21">
        <f t="shared" si="27"/>
        <v>0</v>
      </c>
      <c r="BE74" s="102">
        <f t="shared" si="27"/>
        <v>0</v>
      </c>
      <c r="BF74" s="140">
        <f t="shared" si="27"/>
        <v>0</v>
      </c>
    </row>
    <row r="75" spans="1:58" ht="15.75" x14ac:dyDescent="0.25">
      <c r="A75" s="91">
        <v>70</v>
      </c>
      <c r="B75" s="92">
        <f t="shared" si="24"/>
        <v>0</v>
      </c>
      <c r="C75" s="93"/>
      <c r="D75" s="94"/>
      <c r="E75" s="88">
        <f>IF(C75&lt;&gt;0,VLOOKUP(C75,General!$A$15:$C$114,2,FALSE),0)</f>
        <v>0</v>
      </c>
      <c r="F75" s="88">
        <f>IF(C75&lt;&gt;0,VLOOKUP(C75,General!$A$15:$C$114,3,FALSE),0)</f>
        <v>0</v>
      </c>
      <c r="G75" s="95"/>
      <c r="H75" s="96">
        <f t="shared" si="21"/>
        <v>0</v>
      </c>
      <c r="I75" s="126"/>
      <c r="M75" s="45"/>
      <c r="O75" s="46"/>
      <c r="P75" s="109"/>
      <c r="BA75" s="19">
        <v>70</v>
      </c>
      <c r="BB75" s="20">
        <v>70</v>
      </c>
      <c r="BC75" s="21">
        <f t="shared" si="23"/>
        <v>0</v>
      </c>
      <c r="BD75" s="21">
        <f t="shared" si="27"/>
        <v>0</v>
      </c>
      <c r="BE75" s="102">
        <f t="shared" si="27"/>
        <v>0</v>
      </c>
      <c r="BF75" s="140">
        <f t="shared" si="27"/>
        <v>0</v>
      </c>
    </row>
    <row r="76" spans="1:58" ht="15.75" x14ac:dyDescent="0.25">
      <c r="A76" s="91">
        <v>71</v>
      </c>
      <c r="B76" s="92">
        <f t="shared" si="24"/>
        <v>0</v>
      </c>
      <c r="C76" s="93"/>
      <c r="D76" s="94"/>
      <c r="E76" s="88">
        <f>IF(C76&lt;&gt;0,VLOOKUP(C76,General!$A$15:$C$114,2,FALSE),0)</f>
        <v>0</v>
      </c>
      <c r="F76" s="88">
        <f>IF(C76&lt;&gt;0,VLOOKUP(C76,General!$A$15:$C$114,3,FALSE),0)</f>
        <v>0</v>
      </c>
      <c r="G76" s="95"/>
      <c r="H76" s="96">
        <f t="shared" si="21"/>
        <v>0</v>
      </c>
      <c r="I76" s="126"/>
      <c r="M76" s="45"/>
      <c r="O76" s="46"/>
      <c r="P76" s="109"/>
      <c r="BA76" s="19">
        <v>71</v>
      </c>
      <c r="BB76" s="20">
        <v>71</v>
      </c>
      <c r="BC76" s="21">
        <f t="shared" si="23"/>
        <v>0</v>
      </c>
      <c r="BD76" s="21">
        <f t="shared" si="27"/>
        <v>0</v>
      </c>
      <c r="BE76" s="102">
        <f t="shared" si="27"/>
        <v>0</v>
      </c>
      <c r="BF76" s="140">
        <f t="shared" si="27"/>
        <v>0</v>
      </c>
    </row>
    <row r="77" spans="1:58" x14ac:dyDescent="0.25">
      <c r="A77" s="91">
        <v>72</v>
      </c>
      <c r="B77" s="92">
        <f t="shared" si="24"/>
        <v>0</v>
      </c>
      <c r="C77" s="93"/>
      <c r="D77" s="94"/>
      <c r="E77" s="88">
        <f>IF(C77&lt;&gt;0,VLOOKUP(C77,General!$A$15:$C$114,2,FALSE),0)</f>
        <v>0</v>
      </c>
      <c r="F77" s="88">
        <f>IF(C77&lt;&gt;0,VLOOKUP(C77,General!$A$15:$C$114,3,FALSE),0)</f>
        <v>0</v>
      </c>
      <c r="G77" s="95"/>
      <c r="H77" s="96">
        <f t="shared" si="21"/>
        <v>0</v>
      </c>
      <c r="I77" s="126"/>
      <c r="BA77" s="19">
        <v>72</v>
      </c>
      <c r="BB77" s="20">
        <v>72</v>
      </c>
      <c r="BC77" s="21">
        <f t="shared" si="23"/>
        <v>0</v>
      </c>
      <c r="BD77" s="21">
        <f t="shared" si="27"/>
        <v>0</v>
      </c>
      <c r="BE77" s="102">
        <f t="shared" si="27"/>
        <v>0</v>
      </c>
      <c r="BF77" s="140">
        <f t="shared" si="27"/>
        <v>0</v>
      </c>
    </row>
    <row r="78" spans="1:58" x14ac:dyDescent="0.25">
      <c r="A78" s="91">
        <v>73</v>
      </c>
      <c r="B78" s="92">
        <f t="shared" si="24"/>
        <v>0</v>
      </c>
      <c r="C78" s="93"/>
      <c r="D78" s="94"/>
      <c r="E78" s="88">
        <f>IF(C78&lt;&gt;0,VLOOKUP(C78,General!$A$15:$C$114,2,FALSE),0)</f>
        <v>0</v>
      </c>
      <c r="F78" s="88">
        <f>IF(C78&lt;&gt;0,VLOOKUP(C78,General!$A$15:$C$114,3,FALSE),0)</f>
        <v>0</v>
      </c>
      <c r="G78" s="95"/>
      <c r="H78" s="96">
        <f t="shared" si="21"/>
        <v>0</v>
      </c>
      <c r="I78" s="126"/>
      <c r="BA78" s="19">
        <v>73</v>
      </c>
      <c r="BB78" s="20">
        <v>73</v>
      </c>
      <c r="BC78" s="21">
        <f t="shared" si="23"/>
        <v>0</v>
      </c>
      <c r="BD78" s="21">
        <f t="shared" si="27"/>
        <v>0</v>
      </c>
      <c r="BE78" s="102">
        <f t="shared" si="27"/>
        <v>0</v>
      </c>
      <c r="BF78" s="140">
        <f t="shared" si="27"/>
        <v>0</v>
      </c>
    </row>
    <row r="79" spans="1:58" x14ac:dyDescent="0.25">
      <c r="A79" s="91">
        <v>74</v>
      </c>
      <c r="B79" s="92">
        <f t="shared" si="24"/>
        <v>0</v>
      </c>
      <c r="C79" s="93"/>
      <c r="D79" s="94"/>
      <c r="E79" s="88">
        <f>IF(C79&lt;&gt;0,VLOOKUP(C79,General!$A$15:$C$114,2,FALSE),0)</f>
        <v>0</v>
      </c>
      <c r="F79" s="88">
        <f>IF(C79&lt;&gt;0,VLOOKUP(C79,General!$A$15:$C$114,3,FALSE),0)</f>
        <v>0</v>
      </c>
      <c r="G79" s="95"/>
      <c r="H79" s="96">
        <f t="shared" si="21"/>
        <v>0</v>
      </c>
      <c r="I79" s="126"/>
      <c r="BA79" s="19">
        <v>74</v>
      </c>
      <c r="BB79" s="20">
        <v>74</v>
      </c>
      <c r="BC79" s="21">
        <f t="shared" si="23"/>
        <v>0</v>
      </c>
      <c r="BD79" s="21">
        <f t="shared" si="27"/>
        <v>0</v>
      </c>
      <c r="BE79" s="102">
        <f t="shared" si="27"/>
        <v>0</v>
      </c>
      <c r="BF79" s="140">
        <f t="shared" si="27"/>
        <v>0</v>
      </c>
    </row>
    <row r="80" spans="1:58" x14ac:dyDescent="0.25">
      <c r="A80" s="91">
        <v>75</v>
      </c>
      <c r="B80" s="92">
        <f t="shared" si="24"/>
        <v>0</v>
      </c>
      <c r="C80" s="93"/>
      <c r="D80" s="94"/>
      <c r="E80" s="88">
        <f>IF(C80&lt;&gt;0,VLOOKUP(C80,General!$A$15:$C$114,2,FALSE),0)</f>
        <v>0</v>
      </c>
      <c r="F80" s="88">
        <f>IF(C80&lt;&gt;0,VLOOKUP(C80,General!$A$15:$C$114,3,FALSE),0)</f>
        <v>0</v>
      </c>
      <c r="G80" s="95"/>
      <c r="H80" s="96">
        <f t="shared" si="21"/>
        <v>0</v>
      </c>
      <c r="I80" s="126"/>
      <c r="BA80" s="19">
        <v>75</v>
      </c>
      <c r="BB80" s="20">
        <v>75</v>
      </c>
      <c r="BC80" s="21">
        <f t="shared" si="23"/>
        <v>0</v>
      </c>
      <c r="BD80" s="21">
        <f t="shared" si="27"/>
        <v>0</v>
      </c>
      <c r="BE80" s="102">
        <f t="shared" si="27"/>
        <v>0</v>
      </c>
      <c r="BF80" s="140">
        <f t="shared" si="27"/>
        <v>0</v>
      </c>
    </row>
    <row r="81" spans="1:58" x14ac:dyDescent="0.25">
      <c r="A81" s="91">
        <v>76</v>
      </c>
      <c r="B81" s="92">
        <f t="shared" si="24"/>
        <v>0</v>
      </c>
      <c r="C81" s="93"/>
      <c r="D81" s="94"/>
      <c r="E81" s="88">
        <f>IF(C81&lt;&gt;0,VLOOKUP(C81,General!$A$15:$C$114,2,FALSE),0)</f>
        <v>0</v>
      </c>
      <c r="F81" s="88">
        <f>IF(C81&lt;&gt;0,VLOOKUP(C81,General!$A$15:$C$114,3,FALSE),0)</f>
        <v>0</v>
      </c>
      <c r="G81" s="95"/>
      <c r="H81" s="96">
        <f t="shared" si="21"/>
        <v>0</v>
      </c>
      <c r="I81" s="126"/>
      <c r="BA81" s="19">
        <v>76</v>
      </c>
      <c r="BB81" s="20">
        <v>76</v>
      </c>
      <c r="BC81" s="21">
        <f t="shared" si="23"/>
        <v>0</v>
      </c>
      <c r="BD81" s="21">
        <f t="shared" si="27"/>
        <v>0</v>
      </c>
      <c r="BE81" s="102">
        <f t="shared" si="27"/>
        <v>0</v>
      </c>
      <c r="BF81" s="140">
        <f t="shared" si="27"/>
        <v>0</v>
      </c>
    </row>
    <row r="82" spans="1:58" x14ac:dyDescent="0.25">
      <c r="A82" s="91">
        <v>77</v>
      </c>
      <c r="B82" s="92">
        <f t="shared" si="24"/>
        <v>0</v>
      </c>
      <c r="C82" s="93"/>
      <c r="D82" s="94"/>
      <c r="E82" s="88">
        <f>IF(C82&lt;&gt;0,VLOOKUP(C82,General!$A$15:$C$114,2,FALSE),0)</f>
        <v>0</v>
      </c>
      <c r="F82" s="88">
        <f>IF(C82&lt;&gt;0,VLOOKUP(C82,General!$A$15:$C$114,3,FALSE),0)</f>
        <v>0</v>
      </c>
      <c r="G82" s="95"/>
      <c r="H82" s="96">
        <f t="shared" si="21"/>
        <v>0</v>
      </c>
      <c r="I82" s="126"/>
      <c r="BA82" s="19">
        <v>77</v>
      </c>
      <c r="BB82" s="20">
        <v>77</v>
      </c>
      <c r="BC82" s="21">
        <f t="shared" si="23"/>
        <v>0</v>
      </c>
      <c r="BD82" s="21">
        <f t="shared" si="27"/>
        <v>0</v>
      </c>
      <c r="BE82" s="102">
        <f t="shared" si="27"/>
        <v>0</v>
      </c>
      <c r="BF82" s="140">
        <f t="shared" si="27"/>
        <v>0</v>
      </c>
    </row>
    <row r="83" spans="1:58" x14ac:dyDescent="0.25">
      <c r="A83" s="91">
        <v>78</v>
      </c>
      <c r="B83" s="92">
        <f t="shared" si="24"/>
        <v>0</v>
      </c>
      <c r="C83" s="93"/>
      <c r="D83" s="94"/>
      <c r="E83" s="88">
        <f>IF(C83&lt;&gt;0,VLOOKUP(C83,General!$A$15:$C$114,2,FALSE),0)</f>
        <v>0</v>
      </c>
      <c r="F83" s="88">
        <f>IF(C83&lt;&gt;0,VLOOKUP(C83,General!$A$15:$C$114,3,FALSE),0)</f>
        <v>0</v>
      </c>
      <c r="G83" s="95"/>
      <c r="H83" s="96">
        <f t="shared" si="21"/>
        <v>0</v>
      </c>
      <c r="I83" s="126"/>
      <c r="BA83" s="19">
        <v>78</v>
      </c>
      <c r="BB83" s="20">
        <v>78</v>
      </c>
      <c r="BC83" s="21">
        <f t="shared" si="23"/>
        <v>0</v>
      </c>
      <c r="BD83" s="21">
        <f t="shared" si="27"/>
        <v>0</v>
      </c>
      <c r="BE83" s="102">
        <f t="shared" si="27"/>
        <v>0</v>
      </c>
      <c r="BF83" s="140">
        <f t="shared" si="27"/>
        <v>0</v>
      </c>
    </row>
    <row r="84" spans="1:58" x14ac:dyDescent="0.25">
      <c r="A84" s="91">
        <v>79</v>
      </c>
      <c r="B84" s="92">
        <f t="shared" si="24"/>
        <v>0</v>
      </c>
      <c r="C84" s="93"/>
      <c r="D84" s="94"/>
      <c r="E84" s="88">
        <f>IF(C84&lt;&gt;0,VLOOKUP(C84,General!$A$15:$C$114,2,FALSE),0)</f>
        <v>0</v>
      </c>
      <c r="F84" s="88">
        <f>IF(C84&lt;&gt;0,VLOOKUP(C84,General!$A$15:$C$114,3,FALSE),0)</f>
        <v>0</v>
      </c>
      <c r="G84" s="95"/>
      <c r="H84" s="96">
        <f t="shared" si="21"/>
        <v>0</v>
      </c>
      <c r="I84" s="126"/>
      <c r="BA84" s="19">
        <v>79</v>
      </c>
      <c r="BB84" s="20">
        <v>79</v>
      </c>
      <c r="BC84" s="21">
        <f t="shared" si="23"/>
        <v>0</v>
      </c>
      <c r="BD84" s="21">
        <f t="shared" si="27"/>
        <v>0</v>
      </c>
      <c r="BE84" s="102">
        <f t="shared" si="27"/>
        <v>0</v>
      </c>
      <c r="BF84" s="140">
        <f t="shared" si="27"/>
        <v>0</v>
      </c>
    </row>
    <row r="85" spans="1:58" x14ac:dyDescent="0.25">
      <c r="A85" s="91">
        <v>80</v>
      </c>
      <c r="B85" s="92">
        <f t="shared" si="24"/>
        <v>0</v>
      </c>
      <c r="C85" s="93"/>
      <c r="D85" s="94"/>
      <c r="E85" s="88">
        <f>IF(C85&lt;&gt;0,VLOOKUP(C85,General!$A$15:$C$114,2,FALSE),0)</f>
        <v>0</v>
      </c>
      <c r="F85" s="88">
        <f>IF(C85&lt;&gt;0,VLOOKUP(C85,General!$A$15:$C$114,3,FALSE),0)</f>
        <v>0</v>
      </c>
      <c r="G85" s="95"/>
      <c r="H85" s="96">
        <f t="shared" ref="H85:H105" si="76">IF(G85&gt;0,G85-G$6,0)</f>
        <v>0</v>
      </c>
      <c r="I85" s="126"/>
      <c r="BA85" s="19">
        <v>80</v>
      </c>
      <c r="BB85" s="20">
        <v>80</v>
      </c>
      <c r="BC85" s="21">
        <f t="shared" si="23"/>
        <v>0</v>
      </c>
      <c r="BD85" s="21">
        <f t="shared" si="27"/>
        <v>0</v>
      </c>
      <c r="BE85" s="102">
        <f t="shared" si="27"/>
        <v>0</v>
      </c>
      <c r="BF85" s="140">
        <f t="shared" si="27"/>
        <v>0</v>
      </c>
    </row>
    <row r="86" spans="1:58" x14ac:dyDescent="0.25">
      <c r="A86" s="91">
        <v>81</v>
      </c>
      <c r="B86" s="92">
        <f t="shared" si="24"/>
        <v>0</v>
      </c>
      <c r="C86" s="93"/>
      <c r="D86" s="94"/>
      <c r="E86" s="88">
        <f>IF(C86&lt;&gt;0,VLOOKUP(C86,General!$A$15:$C$114,2,FALSE),0)</f>
        <v>0</v>
      </c>
      <c r="F86" s="88">
        <f>IF(C86&lt;&gt;0,VLOOKUP(C86,General!$A$15:$C$114,3,FALSE),0)</f>
        <v>0</v>
      </c>
      <c r="G86" s="95"/>
      <c r="H86" s="96">
        <f t="shared" si="76"/>
        <v>0</v>
      </c>
      <c r="I86" s="126"/>
      <c r="BA86" s="19">
        <v>81</v>
      </c>
      <c r="BB86" s="20">
        <v>81</v>
      </c>
      <c r="BC86" s="21">
        <f t="shared" ref="BC86:BC88" si="77">VLOOKUP($BB86,$A$22:$E$122,2,FALSE)</f>
        <v>0</v>
      </c>
      <c r="BD86" s="21">
        <f t="shared" si="27"/>
        <v>0</v>
      </c>
      <c r="BE86" s="102">
        <f t="shared" si="27"/>
        <v>0</v>
      </c>
      <c r="BF86" s="140">
        <f t="shared" si="27"/>
        <v>0</v>
      </c>
    </row>
    <row r="87" spans="1:58" x14ac:dyDescent="0.25">
      <c r="A87" s="91">
        <v>82</v>
      </c>
      <c r="B87" s="92">
        <f t="shared" ref="B87:B105" si="78">C87</f>
        <v>0</v>
      </c>
      <c r="C87" s="93"/>
      <c r="D87" s="94"/>
      <c r="E87" s="88">
        <f>IF(C87&lt;&gt;0,VLOOKUP(C87,General!$A$15:$C$114,2,FALSE),0)</f>
        <v>0</v>
      </c>
      <c r="F87" s="88">
        <f>IF(C87&lt;&gt;0,VLOOKUP(C87,General!$A$15:$C$114,3,FALSE),0)</f>
        <v>0</v>
      </c>
      <c r="G87" s="95"/>
      <c r="H87" s="96">
        <f t="shared" si="76"/>
        <v>0</v>
      </c>
      <c r="I87" s="126"/>
      <c r="BA87" s="19">
        <v>82</v>
      </c>
      <c r="BB87" s="20">
        <v>82</v>
      </c>
      <c r="BC87" s="21">
        <f t="shared" si="77"/>
        <v>0</v>
      </c>
      <c r="BD87" s="21">
        <f t="shared" ref="BD87:BF105" si="79">E87</f>
        <v>0</v>
      </c>
      <c r="BE87" s="102">
        <f t="shared" si="79"/>
        <v>0</v>
      </c>
      <c r="BF87" s="140">
        <f t="shared" si="79"/>
        <v>0</v>
      </c>
    </row>
    <row r="88" spans="1:58" x14ac:dyDescent="0.25">
      <c r="A88" s="91">
        <v>83</v>
      </c>
      <c r="B88" s="92">
        <f t="shared" si="78"/>
        <v>0</v>
      </c>
      <c r="C88" s="93"/>
      <c r="D88" s="94"/>
      <c r="E88" s="88">
        <f>IF(C88&lt;&gt;0,VLOOKUP(C88,General!$A$15:$C$114,2,FALSE),0)</f>
        <v>0</v>
      </c>
      <c r="F88" s="88">
        <f>IF(C88&lt;&gt;0,VLOOKUP(C88,General!$A$15:$C$114,3,FALSE),0)</f>
        <v>0</v>
      </c>
      <c r="G88" s="95"/>
      <c r="H88" s="96">
        <f t="shared" si="76"/>
        <v>0</v>
      </c>
      <c r="I88" s="126"/>
      <c r="BA88" s="19">
        <v>83</v>
      </c>
      <c r="BB88" s="20">
        <v>83</v>
      </c>
      <c r="BC88" s="21">
        <f t="shared" si="77"/>
        <v>0</v>
      </c>
      <c r="BD88" s="21">
        <f t="shared" si="79"/>
        <v>0</v>
      </c>
      <c r="BE88" s="102">
        <f t="shared" si="79"/>
        <v>0</v>
      </c>
      <c r="BF88" s="140">
        <f t="shared" si="79"/>
        <v>0</v>
      </c>
    </row>
    <row r="89" spans="1:58" x14ac:dyDescent="0.25">
      <c r="A89" s="91">
        <v>84</v>
      </c>
      <c r="B89" s="92">
        <f t="shared" si="78"/>
        <v>0</v>
      </c>
      <c r="C89" s="93"/>
      <c r="D89" s="94"/>
      <c r="E89" s="88">
        <f>IF(C89&lt;&gt;0,VLOOKUP(C89,General!$A$15:$C$114,2,FALSE),0)</f>
        <v>0</v>
      </c>
      <c r="F89" s="88">
        <f>IF(C89&lt;&gt;0,VLOOKUP(C89,General!$A$15:$C$114,3,FALSE),0)</f>
        <v>0</v>
      </c>
      <c r="G89" s="95"/>
      <c r="H89" s="96">
        <f t="shared" si="76"/>
        <v>0</v>
      </c>
      <c r="I89" s="126"/>
      <c r="BA89" s="19">
        <v>84</v>
      </c>
      <c r="BB89" s="20"/>
      <c r="BC89" s="42">
        <f t="shared" ref="BC89:BC105" si="80">IF(B89&gt;0,B89,0)</f>
        <v>0</v>
      </c>
      <c r="BD89" s="21">
        <f t="shared" si="79"/>
        <v>0</v>
      </c>
      <c r="BE89" s="102">
        <f t="shared" si="79"/>
        <v>0</v>
      </c>
      <c r="BF89" s="140">
        <f t="shared" si="79"/>
        <v>0</v>
      </c>
    </row>
    <row r="90" spans="1:58" x14ac:dyDescent="0.25">
      <c r="A90" s="91">
        <v>85</v>
      </c>
      <c r="B90" s="92">
        <f t="shared" si="78"/>
        <v>0</v>
      </c>
      <c r="C90" s="93"/>
      <c r="D90" s="94"/>
      <c r="E90" s="88">
        <f>IF(C90&lt;&gt;0,VLOOKUP(C90,General!$A$15:$C$114,2,FALSE),0)</f>
        <v>0</v>
      </c>
      <c r="F90" s="88">
        <f>IF(C90&lt;&gt;0,VLOOKUP(C90,General!$A$15:$C$114,3,FALSE),0)</f>
        <v>0</v>
      </c>
      <c r="G90" s="95"/>
      <c r="H90" s="96">
        <f t="shared" si="76"/>
        <v>0</v>
      </c>
      <c r="I90" s="126"/>
      <c r="BA90" s="19">
        <v>85</v>
      </c>
      <c r="BB90" s="20"/>
      <c r="BC90" s="42">
        <f t="shared" si="80"/>
        <v>0</v>
      </c>
      <c r="BD90" s="21">
        <f t="shared" si="79"/>
        <v>0</v>
      </c>
      <c r="BE90" s="102">
        <f t="shared" si="79"/>
        <v>0</v>
      </c>
      <c r="BF90" s="140">
        <f t="shared" si="79"/>
        <v>0</v>
      </c>
    </row>
    <row r="91" spans="1:58" x14ac:dyDescent="0.25">
      <c r="A91" s="91">
        <v>86</v>
      </c>
      <c r="B91" s="92">
        <f t="shared" si="78"/>
        <v>0</v>
      </c>
      <c r="C91" s="93"/>
      <c r="D91" s="94"/>
      <c r="E91" s="88">
        <f>IF(C91&lt;&gt;0,VLOOKUP(C91,General!$A$15:$C$114,2,FALSE),0)</f>
        <v>0</v>
      </c>
      <c r="F91" s="88">
        <f>IF(C91&lt;&gt;0,VLOOKUP(C91,General!$A$15:$C$114,3,FALSE),0)</f>
        <v>0</v>
      </c>
      <c r="G91" s="95"/>
      <c r="H91" s="96">
        <f t="shared" si="76"/>
        <v>0</v>
      </c>
      <c r="I91" s="126"/>
      <c r="BA91" s="19">
        <v>86</v>
      </c>
      <c r="BB91" s="20"/>
      <c r="BC91" s="42">
        <f t="shared" si="80"/>
        <v>0</v>
      </c>
      <c r="BD91" s="21">
        <f t="shared" si="79"/>
        <v>0</v>
      </c>
      <c r="BE91" s="102">
        <f t="shared" si="79"/>
        <v>0</v>
      </c>
      <c r="BF91" s="140">
        <f t="shared" si="79"/>
        <v>0</v>
      </c>
    </row>
    <row r="92" spans="1:58" x14ac:dyDescent="0.25">
      <c r="A92" s="91">
        <v>87</v>
      </c>
      <c r="B92" s="92">
        <f t="shared" si="78"/>
        <v>0</v>
      </c>
      <c r="C92" s="93"/>
      <c r="D92" s="94"/>
      <c r="E92" s="88">
        <f>IF(C92&lt;&gt;0,VLOOKUP(C92,General!$A$15:$C$114,2,FALSE),0)</f>
        <v>0</v>
      </c>
      <c r="F92" s="88">
        <f>IF(C92&lt;&gt;0,VLOOKUP(C92,General!$A$15:$C$114,3,FALSE),0)</f>
        <v>0</v>
      </c>
      <c r="G92" s="95"/>
      <c r="H92" s="96">
        <f t="shared" si="76"/>
        <v>0</v>
      </c>
      <c r="I92" s="126"/>
      <c r="BA92" s="19">
        <v>87</v>
      </c>
      <c r="BB92" s="20"/>
      <c r="BC92" s="42">
        <f t="shared" si="80"/>
        <v>0</v>
      </c>
      <c r="BD92" s="21">
        <f t="shared" si="79"/>
        <v>0</v>
      </c>
      <c r="BE92" s="102">
        <f t="shared" si="79"/>
        <v>0</v>
      </c>
      <c r="BF92" s="140">
        <f t="shared" si="79"/>
        <v>0</v>
      </c>
    </row>
    <row r="93" spans="1:58" x14ac:dyDescent="0.25">
      <c r="A93" s="91">
        <v>88</v>
      </c>
      <c r="B93" s="92">
        <f t="shared" si="78"/>
        <v>0</v>
      </c>
      <c r="C93" s="93"/>
      <c r="D93" s="94"/>
      <c r="E93" s="88">
        <f>IF(C93&lt;&gt;0,VLOOKUP(C93,General!$A$15:$C$114,2,FALSE),0)</f>
        <v>0</v>
      </c>
      <c r="F93" s="88">
        <f>IF(C93&lt;&gt;0,VLOOKUP(C93,General!$A$15:$C$114,3,FALSE),0)</f>
        <v>0</v>
      </c>
      <c r="G93" s="95"/>
      <c r="H93" s="96">
        <f t="shared" si="76"/>
        <v>0</v>
      </c>
      <c r="I93" s="126"/>
      <c r="BA93" s="19">
        <v>88</v>
      </c>
      <c r="BB93" s="20"/>
      <c r="BC93" s="42">
        <f t="shared" si="80"/>
        <v>0</v>
      </c>
      <c r="BD93" s="21">
        <f t="shared" si="79"/>
        <v>0</v>
      </c>
      <c r="BE93" s="102">
        <f t="shared" si="79"/>
        <v>0</v>
      </c>
      <c r="BF93" s="140">
        <f t="shared" si="79"/>
        <v>0</v>
      </c>
    </row>
    <row r="94" spans="1:58" x14ac:dyDescent="0.25">
      <c r="A94" s="91">
        <v>89</v>
      </c>
      <c r="B94" s="92">
        <f t="shared" si="78"/>
        <v>0</v>
      </c>
      <c r="C94" s="93"/>
      <c r="D94" s="94"/>
      <c r="E94" s="88">
        <f>IF(C94&lt;&gt;0,VLOOKUP(C94,General!$A$15:$C$114,2,FALSE),0)</f>
        <v>0</v>
      </c>
      <c r="F94" s="88">
        <f>IF(C94&lt;&gt;0,VLOOKUP(C94,General!$A$15:$C$114,3,FALSE),0)</f>
        <v>0</v>
      </c>
      <c r="G94" s="95"/>
      <c r="H94" s="96">
        <f t="shared" si="76"/>
        <v>0</v>
      </c>
      <c r="I94" s="126"/>
      <c r="BA94" s="19">
        <v>89</v>
      </c>
      <c r="BB94" s="20"/>
      <c r="BC94" s="42">
        <f t="shared" si="80"/>
        <v>0</v>
      </c>
      <c r="BD94" s="21">
        <f t="shared" si="79"/>
        <v>0</v>
      </c>
      <c r="BE94" s="102">
        <f t="shared" si="79"/>
        <v>0</v>
      </c>
      <c r="BF94" s="140">
        <f t="shared" si="79"/>
        <v>0</v>
      </c>
    </row>
    <row r="95" spans="1:58" x14ac:dyDescent="0.25">
      <c r="A95" s="91">
        <v>90</v>
      </c>
      <c r="B95" s="92">
        <f t="shared" si="78"/>
        <v>0</v>
      </c>
      <c r="C95" s="93"/>
      <c r="D95" s="94"/>
      <c r="E95" s="88">
        <f>IF(C95&lt;&gt;0,VLOOKUP(C95,General!$A$15:$C$114,2,FALSE),0)</f>
        <v>0</v>
      </c>
      <c r="F95" s="88">
        <f>IF(C95&lt;&gt;0,VLOOKUP(C95,General!$A$15:$C$114,3,FALSE),0)</f>
        <v>0</v>
      </c>
      <c r="G95" s="95"/>
      <c r="H95" s="96">
        <f t="shared" si="76"/>
        <v>0</v>
      </c>
      <c r="I95" s="126"/>
      <c r="BA95" s="19">
        <v>90</v>
      </c>
      <c r="BB95" s="20"/>
      <c r="BC95" s="42">
        <f t="shared" si="80"/>
        <v>0</v>
      </c>
      <c r="BD95" s="21">
        <f t="shared" si="79"/>
        <v>0</v>
      </c>
      <c r="BE95" s="102">
        <f t="shared" si="79"/>
        <v>0</v>
      </c>
      <c r="BF95" s="140">
        <f t="shared" si="79"/>
        <v>0</v>
      </c>
    </row>
    <row r="96" spans="1:58" x14ac:dyDescent="0.25">
      <c r="A96" s="91">
        <v>91</v>
      </c>
      <c r="B96" s="92">
        <f t="shared" si="78"/>
        <v>0</v>
      </c>
      <c r="C96" s="93"/>
      <c r="D96" s="94"/>
      <c r="E96" s="88">
        <f>IF(C96&lt;&gt;0,VLOOKUP(C96,General!$A$15:$C$114,2,FALSE),0)</f>
        <v>0</v>
      </c>
      <c r="F96" s="88">
        <f>IF(C96&lt;&gt;0,VLOOKUP(C96,General!$A$15:$C$114,3,FALSE),0)</f>
        <v>0</v>
      </c>
      <c r="G96" s="95"/>
      <c r="H96" s="96">
        <f t="shared" si="76"/>
        <v>0</v>
      </c>
      <c r="I96" s="126"/>
      <c r="BA96" s="19">
        <v>91</v>
      </c>
      <c r="BB96" s="20"/>
      <c r="BC96" s="42">
        <f t="shared" si="80"/>
        <v>0</v>
      </c>
      <c r="BD96" s="21">
        <f t="shared" si="79"/>
        <v>0</v>
      </c>
      <c r="BE96" s="102">
        <f t="shared" si="79"/>
        <v>0</v>
      </c>
      <c r="BF96" s="140">
        <f t="shared" si="79"/>
        <v>0</v>
      </c>
    </row>
    <row r="97" spans="1:58" x14ac:dyDescent="0.25">
      <c r="A97" s="91">
        <v>92</v>
      </c>
      <c r="B97" s="92">
        <f t="shared" si="78"/>
        <v>0</v>
      </c>
      <c r="C97" s="93"/>
      <c r="D97" s="94"/>
      <c r="E97" s="88">
        <f>IF(C97&lt;&gt;0,VLOOKUP(C97,General!$A$15:$C$114,2,FALSE),0)</f>
        <v>0</v>
      </c>
      <c r="F97" s="88">
        <f>IF(C97&lt;&gt;0,VLOOKUP(C97,General!$A$15:$C$114,3,FALSE),0)</f>
        <v>0</v>
      </c>
      <c r="G97" s="95"/>
      <c r="H97" s="96">
        <f t="shared" si="76"/>
        <v>0</v>
      </c>
      <c r="I97" s="126"/>
      <c r="BA97" s="19">
        <v>92</v>
      </c>
      <c r="BB97" s="20"/>
      <c r="BC97" s="42">
        <f t="shared" si="80"/>
        <v>0</v>
      </c>
      <c r="BD97" s="21">
        <f t="shared" si="79"/>
        <v>0</v>
      </c>
      <c r="BE97" s="102">
        <f t="shared" si="79"/>
        <v>0</v>
      </c>
      <c r="BF97" s="140">
        <f t="shared" si="79"/>
        <v>0</v>
      </c>
    </row>
    <row r="98" spans="1:58" x14ac:dyDescent="0.25">
      <c r="A98" s="91">
        <v>93</v>
      </c>
      <c r="B98" s="92">
        <f t="shared" si="78"/>
        <v>0</v>
      </c>
      <c r="C98" s="93"/>
      <c r="D98" s="94"/>
      <c r="E98" s="88">
        <f>IF(C98&lt;&gt;0,VLOOKUP(C98,General!$A$15:$C$114,2,FALSE),0)</f>
        <v>0</v>
      </c>
      <c r="F98" s="88">
        <f>IF(C98&lt;&gt;0,VLOOKUP(C98,General!$A$15:$C$114,3,FALSE),0)</f>
        <v>0</v>
      </c>
      <c r="G98" s="95"/>
      <c r="H98" s="96">
        <f t="shared" si="76"/>
        <v>0</v>
      </c>
      <c r="I98" s="126"/>
      <c r="BA98" s="19">
        <v>93</v>
      </c>
      <c r="BB98" s="20"/>
      <c r="BC98" s="42">
        <f t="shared" si="80"/>
        <v>0</v>
      </c>
      <c r="BD98" s="21">
        <f t="shared" si="79"/>
        <v>0</v>
      </c>
      <c r="BE98" s="102">
        <f t="shared" si="79"/>
        <v>0</v>
      </c>
      <c r="BF98" s="140">
        <f t="shared" si="79"/>
        <v>0</v>
      </c>
    </row>
    <row r="99" spans="1:58" x14ac:dyDescent="0.25">
      <c r="A99" s="91">
        <v>94</v>
      </c>
      <c r="B99" s="92">
        <f t="shared" si="78"/>
        <v>0</v>
      </c>
      <c r="C99" s="93"/>
      <c r="D99" s="94"/>
      <c r="E99" s="88">
        <f>IF(C99&lt;&gt;0,VLOOKUP(C99,General!$A$15:$C$114,2,FALSE),0)</f>
        <v>0</v>
      </c>
      <c r="F99" s="88">
        <f>IF(C99&lt;&gt;0,VLOOKUP(C99,General!$A$15:$C$114,3,FALSE),0)</f>
        <v>0</v>
      </c>
      <c r="G99" s="95"/>
      <c r="H99" s="96">
        <f t="shared" si="76"/>
        <v>0</v>
      </c>
      <c r="I99" s="126"/>
      <c r="BA99" s="19">
        <v>94</v>
      </c>
      <c r="BB99" s="20"/>
      <c r="BC99" s="42">
        <f t="shared" si="80"/>
        <v>0</v>
      </c>
      <c r="BD99" s="21">
        <f t="shared" si="79"/>
        <v>0</v>
      </c>
      <c r="BE99" s="102">
        <f t="shared" si="79"/>
        <v>0</v>
      </c>
      <c r="BF99" s="140">
        <f t="shared" si="79"/>
        <v>0</v>
      </c>
    </row>
    <row r="100" spans="1:58" x14ac:dyDescent="0.25">
      <c r="A100" s="91">
        <v>95</v>
      </c>
      <c r="B100" s="92">
        <f t="shared" si="78"/>
        <v>0</v>
      </c>
      <c r="C100" s="93"/>
      <c r="D100" s="94"/>
      <c r="E100" s="88">
        <f>IF(C100&lt;&gt;0,VLOOKUP(C100,General!$A$15:$C$114,2,FALSE),0)</f>
        <v>0</v>
      </c>
      <c r="F100" s="88">
        <f>IF(C100&lt;&gt;0,VLOOKUP(C100,General!$A$15:$C$114,3,FALSE),0)</f>
        <v>0</v>
      </c>
      <c r="G100" s="95"/>
      <c r="H100" s="96">
        <f t="shared" si="76"/>
        <v>0</v>
      </c>
      <c r="I100" s="126"/>
      <c r="BA100" s="19">
        <v>95</v>
      </c>
      <c r="BB100" s="20"/>
      <c r="BC100" s="42">
        <f t="shared" si="80"/>
        <v>0</v>
      </c>
      <c r="BD100" s="21">
        <f t="shared" si="79"/>
        <v>0</v>
      </c>
      <c r="BE100" s="102">
        <f t="shared" si="79"/>
        <v>0</v>
      </c>
      <c r="BF100" s="140">
        <f t="shared" si="79"/>
        <v>0</v>
      </c>
    </row>
    <row r="101" spans="1:58" x14ac:dyDescent="0.25">
      <c r="A101" s="91">
        <v>96</v>
      </c>
      <c r="B101" s="92">
        <f t="shared" si="78"/>
        <v>0</v>
      </c>
      <c r="C101" s="93"/>
      <c r="D101" s="94"/>
      <c r="E101" s="88">
        <f>IF(C101&lt;&gt;0,VLOOKUP(C101,General!$A$15:$C$114,2,FALSE),0)</f>
        <v>0</v>
      </c>
      <c r="F101" s="88">
        <f>IF(C101&lt;&gt;0,VLOOKUP(C101,General!$A$15:$C$114,3,FALSE),0)</f>
        <v>0</v>
      </c>
      <c r="G101" s="95"/>
      <c r="H101" s="96">
        <f t="shared" si="76"/>
        <v>0</v>
      </c>
      <c r="I101" s="126"/>
      <c r="BA101" s="19">
        <v>96</v>
      </c>
      <c r="BB101" s="20"/>
      <c r="BC101" s="42">
        <f t="shared" si="80"/>
        <v>0</v>
      </c>
      <c r="BD101" s="21">
        <f t="shared" si="79"/>
        <v>0</v>
      </c>
      <c r="BE101" s="102">
        <f t="shared" si="79"/>
        <v>0</v>
      </c>
      <c r="BF101" s="140">
        <f t="shared" si="79"/>
        <v>0</v>
      </c>
    </row>
    <row r="102" spans="1:58" x14ac:dyDescent="0.25">
      <c r="A102" s="91">
        <v>97</v>
      </c>
      <c r="B102" s="92">
        <f t="shared" si="78"/>
        <v>0</v>
      </c>
      <c r="C102" s="93"/>
      <c r="D102" s="94"/>
      <c r="E102" s="88">
        <f>IF(C102&lt;&gt;0,VLOOKUP(C102,General!$A$15:$C$114,2,FALSE),0)</f>
        <v>0</v>
      </c>
      <c r="F102" s="88">
        <f>IF(C102&lt;&gt;0,VLOOKUP(C102,General!$A$15:$C$114,3,FALSE),0)</f>
        <v>0</v>
      </c>
      <c r="G102" s="95"/>
      <c r="H102" s="96">
        <f t="shared" si="76"/>
        <v>0</v>
      </c>
      <c r="I102" s="126"/>
      <c r="AM102" s="49"/>
      <c r="AN102" s="52"/>
      <c r="AO102" s="50"/>
      <c r="AY102"/>
      <c r="BA102" s="19">
        <v>97</v>
      </c>
      <c r="BB102" s="20"/>
      <c r="BC102" s="42">
        <f t="shared" si="80"/>
        <v>0</v>
      </c>
      <c r="BD102" s="21">
        <f t="shared" si="79"/>
        <v>0</v>
      </c>
      <c r="BE102" s="102">
        <f t="shared" si="79"/>
        <v>0</v>
      </c>
      <c r="BF102" s="140">
        <f t="shared" si="79"/>
        <v>0</v>
      </c>
    </row>
    <row r="103" spans="1:58" x14ac:dyDescent="0.25">
      <c r="A103" s="91">
        <v>98</v>
      </c>
      <c r="B103" s="92">
        <f t="shared" si="78"/>
        <v>0</v>
      </c>
      <c r="C103" s="93"/>
      <c r="D103" s="94"/>
      <c r="E103" s="88">
        <f>IF(C103&lt;&gt;0,VLOOKUP(C103,General!$A$15:$C$114,2,FALSE),0)</f>
        <v>0</v>
      </c>
      <c r="F103" s="88">
        <f>IF(C103&lt;&gt;0,VLOOKUP(C103,General!$A$15:$C$114,3,FALSE),0)</f>
        <v>0</v>
      </c>
      <c r="G103" s="95"/>
      <c r="H103" s="96">
        <f t="shared" si="76"/>
        <v>0</v>
      </c>
      <c r="I103" s="126"/>
      <c r="AY103"/>
      <c r="BA103" s="19">
        <v>98</v>
      </c>
      <c r="BB103" s="20"/>
      <c r="BC103" s="42">
        <f t="shared" si="80"/>
        <v>0</v>
      </c>
      <c r="BD103" s="21">
        <f t="shared" si="79"/>
        <v>0</v>
      </c>
      <c r="BE103" s="102">
        <f t="shared" si="79"/>
        <v>0</v>
      </c>
      <c r="BF103" s="140">
        <f t="shared" si="79"/>
        <v>0</v>
      </c>
    </row>
    <row r="104" spans="1:58" x14ac:dyDescent="0.25">
      <c r="A104" s="91">
        <v>99</v>
      </c>
      <c r="B104" s="92">
        <f t="shared" si="78"/>
        <v>0</v>
      </c>
      <c r="C104" s="93"/>
      <c r="D104" s="94"/>
      <c r="E104" s="88">
        <f>IF(C104&lt;&gt;0,VLOOKUP(C104,General!$A$15:$C$114,2,FALSE),0)</f>
        <v>0</v>
      </c>
      <c r="F104" s="88">
        <f>IF(C104&lt;&gt;0,VLOOKUP(C104,General!$A$15:$C$114,3,FALSE),0)</f>
        <v>0</v>
      </c>
      <c r="G104" s="95"/>
      <c r="H104" s="96">
        <f t="shared" si="76"/>
        <v>0</v>
      </c>
      <c r="I104" s="126"/>
      <c r="AY104"/>
      <c r="BA104" s="19">
        <v>99</v>
      </c>
      <c r="BB104" s="20"/>
      <c r="BC104" s="42">
        <f t="shared" si="80"/>
        <v>0</v>
      </c>
      <c r="BD104" s="21">
        <f t="shared" si="79"/>
        <v>0</v>
      </c>
      <c r="BE104" s="102">
        <f t="shared" si="79"/>
        <v>0</v>
      </c>
      <c r="BF104" s="140">
        <f t="shared" si="79"/>
        <v>0</v>
      </c>
    </row>
    <row r="105" spans="1:58" x14ac:dyDescent="0.25">
      <c r="A105" s="97">
        <v>100</v>
      </c>
      <c r="B105" s="98">
        <f t="shared" si="78"/>
        <v>0</v>
      </c>
      <c r="C105" s="99"/>
      <c r="D105" s="100"/>
      <c r="E105" s="88">
        <f>IF(C105&lt;&gt;0,VLOOKUP(C105,General!$A$15:$C$114,2,FALSE),0)</f>
        <v>0</v>
      </c>
      <c r="F105" s="88">
        <f>IF(C105&lt;&gt;0,VLOOKUP(C105,General!$A$15:$C$114,3,FALSE),0)</f>
        <v>0</v>
      </c>
      <c r="G105" s="101"/>
      <c r="H105" s="96">
        <f t="shared" si="76"/>
        <v>0</v>
      </c>
      <c r="I105" s="126"/>
      <c r="J105" t="s">
        <v>7</v>
      </c>
      <c r="K105" t="s">
        <v>122</v>
      </c>
      <c r="L105" t="s">
        <v>94</v>
      </c>
      <c r="M105" t="s">
        <v>95</v>
      </c>
      <c r="N105" t="s">
        <v>123</v>
      </c>
      <c r="AY105"/>
      <c r="BA105" s="47">
        <v>100</v>
      </c>
      <c r="BB105" s="48"/>
      <c r="BC105" s="42">
        <f t="shared" si="80"/>
        <v>0</v>
      </c>
      <c r="BD105" s="21">
        <f t="shared" si="79"/>
        <v>0</v>
      </c>
      <c r="BE105" s="102">
        <f t="shared" si="79"/>
        <v>0</v>
      </c>
      <c r="BF105" s="140">
        <f t="shared" si="79"/>
        <v>0</v>
      </c>
    </row>
    <row r="106" spans="1:58" s="104" customFormat="1" x14ac:dyDescent="0.25">
      <c r="A106" s="130"/>
      <c r="B106" s="130"/>
      <c r="C106" s="130">
        <f>COUNTIF(C6:C105,"&gt;0")</f>
        <v>0</v>
      </c>
      <c r="D106" s="130"/>
      <c r="E106" s="130"/>
      <c r="F106" s="130"/>
      <c r="G106" s="130"/>
      <c r="H106" s="130"/>
      <c r="I106" s="131">
        <v>1</v>
      </c>
      <c r="J106" s="104">
        <v>1</v>
      </c>
      <c r="K106" s="104">
        <f>RANK(N106,N106:N107,1)</f>
        <v>1</v>
      </c>
      <c r="L106" s="104">
        <f>VLOOKUP(J106,K7:L8,2,FALSE)</f>
        <v>0</v>
      </c>
      <c r="M106" s="104">
        <f>VLOOKUP(L106,B$6:G$105,4,FALSE)</f>
        <v>0</v>
      </c>
      <c r="N106" s="120">
        <f>VLOOKUP(L106,B$6:G$105,6,FALSE)</f>
        <v>0</v>
      </c>
      <c r="R106" s="131">
        <v>1</v>
      </c>
      <c r="S106" s="104">
        <v>1</v>
      </c>
      <c r="T106" s="104" t="e">
        <f>RANK(W106,W106:W107,1)</f>
        <v>#N/A</v>
      </c>
      <c r="U106" s="104" t="e">
        <f>VLOOKUP(S106,T8:U9,2,FALSE)</f>
        <v>#N/A</v>
      </c>
      <c r="V106" s="104" t="e">
        <f>VLOOKUP(U106,B$6:G$105,4,FALSE)</f>
        <v>#N/A</v>
      </c>
      <c r="W106" s="104" t="e">
        <f>VLOOKUP(U106,B$6:G$105,6,FALSE)</f>
        <v>#N/A</v>
      </c>
      <c r="AA106" s="131">
        <v>1</v>
      </c>
      <c r="AB106" s="104">
        <v>1</v>
      </c>
      <c r="AC106" s="104" t="e">
        <f>RANK(AF106,AF106:AF107,1)</f>
        <v>#N/A</v>
      </c>
      <c r="AD106" s="104" t="e">
        <f>VLOOKUP(AB106,AC12:AD13,2,FALSE)</f>
        <v>#N/A</v>
      </c>
      <c r="AE106" s="104" t="e">
        <f>VLOOKUP(AD106,B$6:G$105,4,FALSE)</f>
        <v>#N/A</v>
      </c>
      <c r="AF106" s="104" t="e">
        <f>VLOOKUP(AD106,B$6:G$105,6,FALSE)</f>
        <v>#N/A</v>
      </c>
      <c r="AJ106" s="131">
        <v>1</v>
      </c>
      <c r="AK106" s="104">
        <v>1</v>
      </c>
      <c r="AL106" s="104" t="e">
        <f>RANK(AO106,AO106:AO107,1)</f>
        <v>#N/A</v>
      </c>
      <c r="AM106" s="104" t="e">
        <f>VLOOKUP(AK106,AL18:AM19,2,FALSE)</f>
        <v>#N/A</v>
      </c>
      <c r="AN106" s="104" t="e">
        <f>VLOOKUP(AM106,$B$6:$G$105,4,FALSE)</f>
        <v>#N/A</v>
      </c>
      <c r="AO106" s="104" t="e">
        <f>VLOOKUP(AM106,$B$6:$G$105,6,FALSE)</f>
        <v>#N/A</v>
      </c>
      <c r="AS106" s="132"/>
      <c r="AT106" s="132"/>
      <c r="AU106" s="132"/>
      <c r="AV106" s="132"/>
      <c r="AW106" s="133"/>
      <c r="AX106" s="132"/>
      <c r="BE106" s="134"/>
      <c r="BF106" s="134"/>
    </row>
    <row r="107" spans="1:58" s="104" customFormat="1" x14ac:dyDescent="0.25">
      <c r="A107" s="130"/>
      <c r="B107" s="130"/>
      <c r="C107" s="130"/>
      <c r="D107" s="130"/>
      <c r="E107" s="130"/>
      <c r="F107" s="130"/>
      <c r="G107" s="130"/>
      <c r="H107" s="130"/>
      <c r="I107" s="131">
        <v>2</v>
      </c>
      <c r="J107" s="104">
        <v>1</v>
      </c>
      <c r="K107" s="104">
        <f>RANK(N107,N106:N107,1)</f>
        <v>1</v>
      </c>
      <c r="L107" s="104">
        <f>VLOOKUP(J107,K11:L12,2,FALSE)</f>
        <v>0</v>
      </c>
      <c r="M107" s="104">
        <f t="shared" ref="M107:M121" si="81">VLOOKUP(L107,B$6:G$105,4,FALSE)</f>
        <v>0</v>
      </c>
      <c r="N107" s="120">
        <f t="shared" ref="N107:N121" si="82">VLOOKUP(L107,B$6:G$105,6,FALSE)</f>
        <v>0</v>
      </c>
      <c r="R107" s="131">
        <v>2</v>
      </c>
      <c r="S107" s="104">
        <v>1</v>
      </c>
      <c r="T107" s="104" t="e">
        <f>RANK(W107,W106:W107,1)</f>
        <v>#N/A</v>
      </c>
      <c r="U107" s="104" t="e">
        <f>VLOOKUP(S107,T14:U15,2,FALSE)</f>
        <v>#N/A</v>
      </c>
      <c r="V107" s="104" t="e">
        <f t="shared" ref="V107:V113" si="83">VLOOKUP(U107,B$6:G$105,4,FALSE)</f>
        <v>#N/A</v>
      </c>
      <c r="W107" s="104" t="e">
        <f t="shared" ref="W107:W113" si="84">VLOOKUP(U107,B$6:G$105,6,FALSE)</f>
        <v>#N/A</v>
      </c>
      <c r="AA107" s="131">
        <v>2</v>
      </c>
      <c r="AB107" s="104">
        <v>1</v>
      </c>
      <c r="AC107" s="104" t="e">
        <f>RANK(AF107,AF106:AF107,1)</f>
        <v>#N/A</v>
      </c>
      <c r="AD107" s="104" t="e">
        <f>VLOOKUP(AB107,AC24:AD25,2,FALSE)</f>
        <v>#N/A</v>
      </c>
      <c r="AE107" s="104" t="e">
        <f t="shared" ref="AE107:AE113" si="85">VLOOKUP(AD107,B$6:G$105,4,FALSE)</f>
        <v>#N/A</v>
      </c>
      <c r="AF107" s="104" t="e">
        <f t="shared" ref="AF107:AF113" si="86">VLOOKUP(AD107,B$6:G$105,6,FALSE)</f>
        <v>#N/A</v>
      </c>
      <c r="AJ107" s="131">
        <v>2</v>
      </c>
      <c r="AK107" s="104">
        <v>1</v>
      </c>
      <c r="AL107" s="104" t="e">
        <f>RANK(AO107,AO106:AO107,1)</f>
        <v>#N/A</v>
      </c>
      <c r="AM107" s="104" t="e">
        <f>VLOOKUP(AK107,AL41:AM42,2,FALSE)</f>
        <v>#N/A</v>
      </c>
      <c r="AN107" s="104" t="e">
        <f t="shared" ref="AN107:AN109" si="87">VLOOKUP(AM107,$B$6:$G$105,4,FALSE)</f>
        <v>#N/A</v>
      </c>
      <c r="AO107" s="104" t="e">
        <f t="shared" ref="AO107:AO109" si="88">VLOOKUP(AM107,$B$6:$G$105,6,FALSE)</f>
        <v>#N/A</v>
      </c>
      <c r="AR107" s="132"/>
      <c r="AS107" s="132"/>
      <c r="AT107" s="132"/>
      <c r="AU107" s="132"/>
      <c r="AV107" s="132"/>
      <c r="AW107" s="133"/>
      <c r="AX107" s="132"/>
      <c r="BE107" s="134"/>
      <c r="BF107" s="134"/>
    </row>
    <row r="108" spans="1:58" s="104" customFormat="1" x14ac:dyDescent="0.25">
      <c r="A108" s="130"/>
      <c r="B108" s="130"/>
      <c r="C108" s="130"/>
      <c r="D108" s="130"/>
      <c r="E108" s="130"/>
      <c r="F108" s="130"/>
      <c r="G108" s="130"/>
      <c r="H108" s="130"/>
      <c r="I108" s="131">
        <v>3</v>
      </c>
      <c r="J108" s="104">
        <v>1</v>
      </c>
      <c r="K108" s="104">
        <f>RANK(N108,N108:N109,1)</f>
        <v>1</v>
      </c>
      <c r="L108" s="104">
        <f>VLOOKUP(J108,K15:L16,2,FALSE)</f>
        <v>0</v>
      </c>
      <c r="M108" s="104">
        <f t="shared" si="81"/>
        <v>0</v>
      </c>
      <c r="N108" s="120">
        <f t="shared" si="82"/>
        <v>0</v>
      </c>
      <c r="R108" s="131">
        <v>3</v>
      </c>
      <c r="S108" s="104">
        <v>1</v>
      </c>
      <c r="T108" s="104" t="e">
        <f>RANK(W108,W108:W109,1)</f>
        <v>#N/A</v>
      </c>
      <c r="U108" s="104" t="e">
        <f>VLOOKUP(S108,T20:U21,2,FALSE)</f>
        <v>#N/A</v>
      </c>
      <c r="V108" s="104" t="e">
        <f t="shared" si="83"/>
        <v>#N/A</v>
      </c>
      <c r="W108" s="104" t="e">
        <f t="shared" si="84"/>
        <v>#N/A</v>
      </c>
      <c r="AA108" s="131">
        <v>3</v>
      </c>
      <c r="AB108" s="104">
        <v>1</v>
      </c>
      <c r="AC108" s="104" t="e">
        <f>RANK(AF108,AF108:AF109,1)</f>
        <v>#N/A</v>
      </c>
      <c r="AD108" s="104" t="e">
        <f>VLOOKUP(AB108,AC35:AD36,2,FALSE)</f>
        <v>#N/A</v>
      </c>
      <c r="AE108" s="104" t="e">
        <f t="shared" si="85"/>
        <v>#N/A</v>
      </c>
      <c r="AF108" s="104" t="e">
        <f t="shared" si="86"/>
        <v>#N/A</v>
      </c>
      <c r="AJ108" s="131">
        <v>3</v>
      </c>
      <c r="AK108" s="104">
        <v>2</v>
      </c>
      <c r="AL108" s="104" t="e">
        <f>RANK(AO108,AO108:AO109,1)</f>
        <v>#N/A</v>
      </c>
      <c r="AM108" s="104" t="e">
        <f>VLOOKUP(AK108,AL18:AM19,2,FALSE)</f>
        <v>#N/A</v>
      </c>
      <c r="AN108" s="104" t="e">
        <f t="shared" si="87"/>
        <v>#N/A</v>
      </c>
      <c r="AO108" s="104" t="e">
        <f t="shared" si="88"/>
        <v>#N/A</v>
      </c>
      <c r="AR108" s="132"/>
      <c r="AS108" s="132"/>
      <c r="AT108" s="132"/>
      <c r="AU108" s="132"/>
      <c r="AV108" s="132"/>
      <c r="AW108" s="133"/>
      <c r="AX108" s="132"/>
      <c r="BE108" s="134"/>
      <c r="BF108" s="134"/>
    </row>
    <row r="109" spans="1:58" s="104" customFormat="1" x14ac:dyDescent="0.25">
      <c r="A109" s="130"/>
      <c r="B109" s="130"/>
      <c r="C109" s="130"/>
      <c r="D109" s="130"/>
      <c r="E109" s="130"/>
      <c r="F109" s="130"/>
      <c r="G109" s="130"/>
      <c r="H109" s="130"/>
      <c r="I109" s="131">
        <v>4</v>
      </c>
      <c r="J109" s="104">
        <v>1</v>
      </c>
      <c r="K109" s="104">
        <f>RANK(N109,N108:N109,1)</f>
        <v>1</v>
      </c>
      <c r="L109" s="104">
        <f>VLOOKUP(J109,K19:L20,2,FALSE)</f>
        <v>0</v>
      </c>
      <c r="M109" s="104">
        <f t="shared" si="81"/>
        <v>0</v>
      </c>
      <c r="N109" s="120">
        <f t="shared" si="82"/>
        <v>0</v>
      </c>
      <c r="R109" s="131">
        <v>4</v>
      </c>
      <c r="S109" s="104">
        <v>1</v>
      </c>
      <c r="T109" s="104" t="e">
        <f>RANK(W109,W108:W109,1)</f>
        <v>#N/A</v>
      </c>
      <c r="U109" s="104" t="e">
        <f>VLOOKUP(S109,T26:U27,2,FALSE)</f>
        <v>#N/A</v>
      </c>
      <c r="V109" s="104" t="e">
        <f t="shared" si="83"/>
        <v>#N/A</v>
      </c>
      <c r="W109" s="104" t="e">
        <f t="shared" si="84"/>
        <v>#N/A</v>
      </c>
      <c r="AA109" s="131">
        <v>4</v>
      </c>
      <c r="AB109" s="104">
        <v>1</v>
      </c>
      <c r="AC109" s="104" t="e">
        <f>RANK(AF109,AF108:AF109,1)</f>
        <v>#N/A</v>
      </c>
      <c r="AD109" s="104" t="e">
        <f>VLOOKUP(AB109,AC47:AD48,2,FALSE)</f>
        <v>#N/A</v>
      </c>
      <c r="AE109" s="104" t="e">
        <f t="shared" si="85"/>
        <v>#N/A</v>
      </c>
      <c r="AF109" s="104" t="e">
        <f t="shared" si="86"/>
        <v>#N/A</v>
      </c>
      <c r="AJ109" s="131">
        <v>4</v>
      </c>
      <c r="AK109" s="104">
        <v>2</v>
      </c>
      <c r="AL109" s="104" t="e">
        <f>RANK(AO109,AO108:AO109,1)</f>
        <v>#N/A</v>
      </c>
      <c r="AM109" s="104" t="e">
        <f>VLOOKUP(AK109,AL41:AM42,2,FALSE)</f>
        <v>#N/A</v>
      </c>
      <c r="AN109" s="104" t="e">
        <f t="shared" si="87"/>
        <v>#N/A</v>
      </c>
      <c r="AO109" s="104" t="e">
        <f t="shared" si="88"/>
        <v>#N/A</v>
      </c>
      <c r="AR109" s="132"/>
      <c r="AS109" s="132"/>
      <c r="AT109" s="132"/>
      <c r="AU109" s="132"/>
      <c r="AV109" s="132"/>
      <c r="AW109" s="133"/>
      <c r="AX109" s="132"/>
      <c r="BE109" s="134"/>
      <c r="BF109" s="134"/>
    </row>
    <row r="110" spans="1:58" s="104" customFormat="1" x14ac:dyDescent="0.25">
      <c r="A110" s="130"/>
      <c r="B110" s="130"/>
      <c r="C110" s="130"/>
      <c r="D110" s="130"/>
      <c r="E110" s="130"/>
      <c r="F110" s="130"/>
      <c r="G110" s="130"/>
      <c r="H110" s="130"/>
      <c r="I110" s="131">
        <v>5</v>
      </c>
      <c r="J110" s="104">
        <v>1</v>
      </c>
      <c r="K110" s="104">
        <f>RANK(N110,N110:N111,1)</f>
        <v>1</v>
      </c>
      <c r="L110" s="104">
        <f>VLOOKUP(J110,K23:L24,2,FALSE)</f>
        <v>0</v>
      </c>
      <c r="M110" s="104">
        <f t="shared" si="81"/>
        <v>0</v>
      </c>
      <c r="N110" s="120">
        <f t="shared" si="82"/>
        <v>0</v>
      </c>
      <c r="R110" s="131">
        <v>5</v>
      </c>
      <c r="S110" s="104">
        <v>1</v>
      </c>
      <c r="T110" s="104" t="e">
        <f>RANK(W110,W110:W111,1)</f>
        <v>#N/A</v>
      </c>
      <c r="U110" s="104" t="e">
        <f>VLOOKUP(S110,T32:U33,2,FALSE)</f>
        <v>#N/A</v>
      </c>
      <c r="V110" s="104" t="e">
        <f t="shared" si="83"/>
        <v>#N/A</v>
      </c>
      <c r="W110" s="104" t="e">
        <f t="shared" si="84"/>
        <v>#N/A</v>
      </c>
      <c r="AA110" s="131">
        <v>5</v>
      </c>
      <c r="AB110" s="104">
        <v>2</v>
      </c>
      <c r="AC110" s="104" t="e">
        <f>RANK(AF110,AF110:AF111,1)</f>
        <v>#N/A</v>
      </c>
      <c r="AD110" s="104" t="e">
        <f>VLOOKUP(AB110,AC12:AD13,2,FALSE)</f>
        <v>#N/A</v>
      </c>
      <c r="AE110" s="104" t="e">
        <f t="shared" si="85"/>
        <v>#N/A</v>
      </c>
      <c r="AF110" s="104" t="e">
        <f t="shared" si="86"/>
        <v>#N/A</v>
      </c>
      <c r="AN110" s="133"/>
      <c r="AR110" s="132"/>
      <c r="AS110" s="132"/>
      <c r="AT110" s="132"/>
      <c r="AU110" s="132"/>
      <c r="AV110" s="132"/>
      <c r="AW110" s="133"/>
      <c r="AX110" s="132"/>
      <c r="BE110" s="134"/>
      <c r="BF110" s="134"/>
    </row>
    <row r="111" spans="1:58" s="104" customFormat="1" x14ac:dyDescent="0.25">
      <c r="A111" s="130"/>
      <c r="B111" s="130"/>
      <c r="C111" s="130"/>
      <c r="D111" s="130"/>
      <c r="E111" s="130"/>
      <c r="F111" s="130"/>
      <c r="G111" s="130"/>
      <c r="H111" s="130"/>
      <c r="I111" s="131">
        <v>6</v>
      </c>
      <c r="J111" s="104">
        <v>1</v>
      </c>
      <c r="K111" s="104">
        <f>RANK(N111,N110:N111,1)</f>
        <v>1</v>
      </c>
      <c r="L111" s="104">
        <f>VLOOKUP(J111,K27:L28,2,FALSE)</f>
        <v>0</v>
      </c>
      <c r="M111" s="104">
        <f t="shared" si="81"/>
        <v>0</v>
      </c>
      <c r="N111" s="120">
        <f t="shared" si="82"/>
        <v>0</v>
      </c>
      <c r="R111" s="131">
        <v>6</v>
      </c>
      <c r="S111" s="104">
        <v>1</v>
      </c>
      <c r="T111" s="104" t="e">
        <f>RANK(W111,W110:W111,1)</f>
        <v>#N/A</v>
      </c>
      <c r="U111" s="104" t="e">
        <f>VLOOKUP(S111,T38:U39,2,FALSE)</f>
        <v>#N/A</v>
      </c>
      <c r="V111" s="104" t="e">
        <f t="shared" si="83"/>
        <v>#N/A</v>
      </c>
      <c r="W111" s="104" t="e">
        <f t="shared" si="84"/>
        <v>#N/A</v>
      </c>
      <c r="X111" s="104" t="s">
        <v>27</v>
      </c>
      <c r="AA111" s="131">
        <v>6</v>
      </c>
      <c r="AB111" s="104">
        <v>2</v>
      </c>
      <c r="AC111" s="104" t="e">
        <f>RANK(AF111,AF110:AF111,1)</f>
        <v>#N/A</v>
      </c>
      <c r="AD111" s="104" t="e">
        <f>VLOOKUP(AB111,AC24:AD25,2,FALSE)</f>
        <v>#N/A</v>
      </c>
      <c r="AE111" s="104" t="e">
        <f t="shared" si="85"/>
        <v>#N/A</v>
      </c>
      <c r="AF111" s="104" t="e">
        <f t="shared" si="86"/>
        <v>#N/A</v>
      </c>
      <c r="AN111" s="133"/>
      <c r="AR111" s="132"/>
      <c r="AS111" s="132"/>
      <c r="AT111" s="132"/>
      <c r="AU111" s="132"/>
      <c r="AV111" s="132"/>
      <c r="AW111" s="133"/>
      <c r="AX111" s="132"/>
      <c r="BE111" s="134"/>
      <c r="BF111" s="134"/>
    </row>
    <row r="112" spans="1:58" s="104" customFormat="1" x14ac:dyDescent="0.25">
      <c r="A112" s="130"/>
      <c r="B112" s="130"/>
      <c r="C112" s="130"/>
      <c r="D112" s="130"/>
      <c r="E112" s="130"/>
      <c r="F112" s="130"/>
      <c r="G112" s="130"/>
      <c r="H112" s="130"/>
      <c r="I112" s="131">
        <v>7</v>
      </c>
      <c r="J112" s="104">
        <v>1</v>
      </c>
      <c r="K112" s="104">
        <f>RANK(N112,N112:N113,1)</f>
        <v>1</v>
      </c>
      <c r="L112" s="104">
        <f>VLOOKUP(J112,K31:L32,2,FALSE)</f>
        <v>0</v>
      </c>
      <c r="M112" s="104">
        <f t="shared" si="81"/>
        <v>0</v>
      </c>
      <c r="N112" s="120">
        <f t="shared" si="82"/>
        <v>0</v>
      </c>
      <c r="R112" s="131">
        <v>7</v>
      </c>
      <c r="S112" s="104">
        <v>1</v>
      </c>
      <c r="T112" s="104" t="e">
        <f>RANK(W112,W112:W113,1)</f>
        <v>#N/A</v>
      </c>
      <c r="U112" s="104" t="e">
        <f>VLOOKUP(S112,T44:U45,2,FALSE)</f>
        <v>#N/A</v>
      </c>
      <c r="V112" s="104" t="e">
        <f t="shared" si="83"/>
        <v>#N/A</v>
      </c>
      <c r="W112" s="104" t="e">
        <f t="shared" si="84"/>
        <v>#N/A</v>
      </c>
      <c r="X112" s="104" t="s">
        <v>27</v>
      </c>
      <c r="AA112" s="131">
        <v>7</v>
      </c>
      <c r="AB112" s="104">
        <v>2</v>
      </c>
      <c r="AC112" s="104" t="e">
        <f>RANK(AF112,AF112:AF113,1)</f>
        <v>#N/A</v>
      </c>
      <c r="AD112" s="104" t="e">
        <f>VLOOKUP(AB112,AC35:AD36,2,FALSE)</f>
        <v>#N/A</v>
      </c>
      <c r="AE112" s="104" t="e">
        <f t="shared" si="85"/>
        <v>#N/A</v>
      </c>
      <c r="AF112" s="104" t="e">
        <f t="shared" si="86"/>
        <v>#N/A</v>
      </c>
      <c r="AN112" s="133"/>
      <c r="AR112" s="132"/>
      <c r="AS112" s="132"/>
      <c r="AT112" s="132"/>
      <c r="AU112" s="132"/>
      <c r="AV112" s="132"/>
      <c r="AW112" s="133"/>
      <c r="AX112" s="132"/>
      <c r="BE112" s="134"/>
      <c r="BF112" s="134"/>
    </row>
    <row r="113" spans="1:58" s="104" customFormat="1" x14ac:dyDescent="0.25">
      <c r="A113" s="130"/>
      <c r="B113" s="130"/>
      <c r="C113" s="130"/>
      <c r="D113" s="130"/>
      <c r="E113" s="130"/>
      <c r="F113" s="130"/>
      <c r="G113" s="130"/>
      <c r="H113" s="130"/>
      <c r="I113" s="131">
        <v>8</v>
      </c>
      <c r="J113" s="104">
        <v>1</v>
      </c>
      <c r="K113" s="104">
        <f>RANK(N113,N112:N113,1)</f>
        <v>1</v>
      </c>
      <c r="L113" s="104">
        <f>VLOOKUP(J113,K35:L36,2,FALSE)</f>
        <v>0</v>
      </c>
      <c r="M113" s="104">
        <f t="shared" si="81"/>
        <v>0</v>
      </c>
      <c r="N113" s="120">
        <f t="shared" si="82"/>
        <v>0</v>
      </c>
      <c r="R113" s="131">
        <v>8</v>
      </c>
      <c r="S113" s="104">
        <v>1</v>
      </c>
      <c r="T113" s="104" t="e">
        <f>RANK(W113,W112:W113,1)</f>
        <v>#N/A</v>
      </c>
      <c r="U113" s="104" t="e">
        <f>VLOOKUP(S113,T50:U51,2,FALSE)</f>
        <v>#N/A</v>
      </c>
      <c r="V113" s="104" t="e">
        <f t="shared" si="83"/>
        <v>#N/A</v>
      </c>
      <c r="W113" s="104" t="e">
        <f t="shared" si="84"/>
        <v>#N/A</v>
      </c>
      <c r="X113" s="104" t="s">
        <v>27</v>
      </c>
      <c r="AA113" s="131">
        <v>8</v>
      </c>
      <c r="AB113" s="104">
        <v>2</v>
      </c>
      <c r="AC113" s="104" t="e">
        <f>RANK(AF113,AF112:AF113,1)</f>
        <v>#N/A</v>
      </c>
      <c r="AD113" s="104" t="e">
        <f>VLOOKUP(AB113,AC47:AD48,2,FALSE)</f>
        <v>#N/A</v>
      </c>
      <c r="AE113" s="104" t="e">
        <f t="shared" si="85"/>
        <v>#N/A</v>
      </c>
      <c r="AF113" s="104" t="e">
        <f t="shared" si="86"/>
        <v>#N/A</v>
      </c>
      <c r="AN113" s="133"/>
      <c r="AR113" s="132"/>
      <c r="AS113" s="132"/>
      <c r="AT113" s="132"/>
      <c r="AU113" s="132"/>
      <c r="AV113" s="132"/>
      <c r="AW113" s="133"/>
      <c r="AX113" s="132"/>
      <c r="BE113" s="134"/>
      <c r="BF113" s="134"/>
    </row>
    <row r="114" spans="1:58" s="104" customFormat="1" x14ac:dyDescent="0.25">
      <c r="A114" s="130"/>
      <c r="B114" s="130"/>
      <c r="C114" s="130"/>
      <c r="D114" s="130"/>
      <c r="E114" s="130"/>
      <c r="F114" s="130"/>
      <c r="G114" s="130"/>
      <c r="H114" s="130"/>
      <c r="I114" s="131">
        <v>9</v>
      </c>
      <c r="J114" s="104">
        <v>1</v>
      </c>
      <c r="K114" s="104">
        <f>RANK(N114,N114:N115,1)</f>
        <v>1</v>
      </c>
      <c r="L114" s="104">
        <f>VLOOKUP(J114,K39:L40,2,FALSE)</f>
        <v>0</v>
      </c>
      <c r="M114" s="104">
        <f t="shared" si="81"/>
        <v>0</v>
      </c>
      <c r="N114" s="120">
        <f t="shared" si="82"/>
        <v>0</v>
      </c>
      <c r="R114" s="131">
        <v>1</v>
      </c>
      <c r="S114" s="104">
        <v>2</v>
      </c>
      <c r="T114" s="104" t="e">
        <f>RANK(W114,W114:W115,1)</f>
        <v>#N/A</v>
      </c>
      <c r="U114" s="104" t="e">
        <f>VLOOKUP(S114,T8:U9,2,FALSE)</f>
        <v>#N/A</v>
      </c>
      <c r="V114" s="104" t="e">
        <f>VLOOKUP(U114,B$6:G$105,4,FALSE)</f>
        <v>#N/A</v>
      </c>
      <c r="W114" s="104" t="e">
        <f>VLOOKUP(U114,B$6:G$105,6,FALSE)</f>
        <v>#N/A</v>
      </c>
      <c r="X114" s="104" t="s">
        <v>27</v>
      </c>
      <c r="AE114" s="133"/>
      <c r="AN114" s="133"/>
      <c r="AR114" s="132"/>
      <c r="AS114" s="132"/>
      <c r="AT114" s="132"/>
      <c r="AU114" s="132"/>
      <c r="AV114" s="132"/>
      <c r="AW114" s="133"/>
      <c r="AX114" s="132"/>
      <c r="BE114" s="134"/>
      <c r="BF114" s="134"/>
    </row>
    <row r="115" spans="1:58" s="104" customFormat="1" x14ac:dyDescent="0.25">
      <c r="A115" s="130"/>
      <c r="B115" s="130"/>
      <c r="C115" s="130"/>
      <c r="D115" s="130"/>
      <c r="E115" s="130"/>
      <c r="F115" s="130"/>
      <c r="G115" s="130"/>
      <c r="H115" s="130"/>
      <c r="I115" s="131">
        <v>10</v>
      </c>
      <c r="J115" s="104">
        <v>1</v>
      </c>
      <c r="K115" s="104">
        <f>RANK(N115,N114:N115,1)</f>
        <v>1</v>
      </c>
      <c r="L115" s="104">
        <f>VLOOKUP(J115,K43:L44,2,FALSE)</f>
        <v>0</v>
      </c>
      <c r="M115" s="104">
        <f t="shared" si="81"/>
        <v>0</v>
      </c>
      <c r="N115" s="120">
        <f t="shared" si="82"/>
        <v>0</v>
      </c>
      <c r="R115" s="131">
        <v>2</v>
      </c>
      <c r="S115" s="104">
        <v>2</v>
      </c>
      <c r="T115" s="104" t="e">
        <f>RANK(W115,W114:W115,1)</f>
        <v>#N/A</v>
      </c>
      <c r="U115" s="104" t="e">
        <f>VLOOKUP(S115,T14:U15,2,FALSE)</f>
        <v>#N/A</v>
      </c>
      <c r="V115" s="104" t="e">
        <f t="shared" ref="V115:V121" si="89">VLOOKUP(U115,B$6:G$105,4,FALSE)</f>
        <v>#N/A</v>
      </c>
      <c r="W115" s="104" t="e">
        <f t="shared" ref="W115:W121" si="90">VLOOKUP(U115,B$6:G$105,6,FALSE)</f>
        <v>#N/A</v>
      </c>
      <c r="X115" s="104" t="s">
        <v>27</v>
      </c>
      <c r="AE115" s="133"/>
      <c r="AN115" s="133"/>
      <c r="AR115" s="132"/>
      <c r="AS115" s="132"/>
      <c r="AT115" s="132"/>
      <c r="AU115" s="132"/>
      <c r="AV115" s="132"/>
      <c r="AW115" s="133"/>
      <c r="AX115" s="132"/>
      <c r="BE115" s="134"/>
      <c r="BF115" s="134"/>
    </row>
    <row r="116" spans="1:58" s="104" customFormat="1" x14ac:dyDescent="0.25">
      <c r="A116" s="130"/>
      <c r="B116" s="130"/>
      <c r="C116" s="130"/>
      <c r="D116" s="130"/>
      <c r="E116" s="130"/>
      <c r="F116" s="130"/>
      <c r="G116" s="130"/>
      <c r="H116" s="130"/>
      <c r="I116" s="131">
        <v>11</v>
      </c>
      <c r="J116" s="104">
        <v>1</v>
      </c>
      <c r="K116" s="104">
        <f>RANK(N116,N116:N117,1)</f>
        <v>1</v>
      </c>
      <c r="L116" s="104">
        <f>VLOOKUP(J116,K47:L48,2,FALSE)</f>
        <v>0</v>
      </c>
      <c r="M116" s="104">
        <f t="shared" si="81"/>
        <v>0</v>
      </c>
      <c r="N116" s="120">
        <f t="shared" si="82"/>
        <v>0</v>
      </c>
      <c r="R116" s="131">
        <v>3</v>
      </c>
      <c r="S116" s="104">
        <v>2</v>
      </c>
      <c r="T116" s="104" t="e">
        <f>RANK(W116,W115:W116,1)</f>
        <v>#N/A</v>
      </c>
      <c r="U116" s="104" t="e">
        <f>VLOOKUP(S116,T20:U21,2,FALSE)</f>
        <v>#N/A</v>
      </c>
      <c r="V116" s="104" t="e">
        <f t="shared" si="89"/>
        <v>#N/A</v>
      </c>
      <c r="W116" s="104" t="e">
        <f t="shared" si="90"/>
        <v>#N/A</v>
      </c>
      <c r="X116" s="104" t="s">
        <v>27</v>
      </c>
      <c r="AE116" s="133"/>
      <c r="AN116" s="133"/>
      <c r="AR116" s="132"/>
      <c r="AS116" s="132"/>
      <c r="AT116" s="132"/>
      <c r="AU116" s="132"/>
      <c r="AV116" s="132"/>
      <c r="AW116" s="133"/>
      <c r="AX116" s="132"/>
      <c r="BE116" s="134"/>
      <c r="BF116" s="134"/>
    </row>
    <row r="117" spans="1:58" s="104" customFormat="1" x14ac:dyDescent="0.25">
      <c r="A117" s="130"/>
      <c r="B117" s="130"/>
      <c r="C117" s="130"/>
      <c r="D117" s="130"/>
      <c r="E117" s="130"/>
      <c r="F117" s="130"/>
      <c r="G117" s="130"/>
      <c r="H117" s="130"/>
      <c r="I117" s="131">
        <v>12</v>
      </c>
      <c r="J117" s="104">
        <v>1</v>
      </c>
      <c r="K117" s="104">
        <f>RANK(N117,N116:N117,1)</f>
        <v>1</v>
      </c>
      <c r="L117" s="104">
        <f>VLOOKUP(J117,K51:L52,2,FALSE)</f>
        <v>0</v>
      </c>
      <c r="M117" s="104">
        <f t="shared" si="81"/>
        <v>0</v>
      </c>
      <c r="N117" s="120">
        <f t="shared" si="82"/>
        <v>0</v>
      </c>
      <c r="R117" s="131">
        <v>4</v>
      </c>
      <c r="S117" s="104">
        <v>2</v>
      </c>
      <c r="T117" s="104" t="e">
        <f>RANK(W117,W116:W117,1)</f>
        <v>#N/A</v>
      </c>
      <c r="U117" s="104" t="e">
        <f>VLOOKUP(S117,T26:U27,2,FALSE)</f>
        <v>#N/A</v>
      </c>
      <c r="V117" s="104" t="e">
        <f t="shared" si="89"/>
        <v>#N/A</v>
      </c>
      <c r="W117" s="104" t="e">
        <f t="shared" si="90"/>
        <v>#N/A</v>
      </c>
      <c r="X117" s="104" t="s">
        <v>27</v>
      </c>
      <c r="AE117" s="133"/>
      <c r="AN117" s="133"/>
      <c r="AR117" s="132"/>
      <c r="AS117" s="132"/>
      <c r="AT117" s="132"/>
      <c r="AU117" s="132"/>
      <c r="AV117" s="132"/>
      <c r="AW117" s="133"/>
      <c r="AX117" s="132"/>
      <c r="BE117" s="134"/>
      <c r="BF117" s="134"/>
    </row>
    <row r="118" spans="1:58" s="104" customFormat="1" x14ac:dyDescent="0.25">
      <c r="A118" s="130"/>
      <c r="B118" s="130"/>
      <c r="C118" s="130"/>
      <c r="D118" s="130"/>
      <c r="E118" s="130"/>
      <c r="F118" s="130"/>
      <c r="G118" s="130"/>
      <c r="H118" s="130"/>
      <c r="I118" s="131">
        <v>13</v>
      </c>
      <c r="J118" s="104">
        <v>1</v>
      </c>
      <c r="K118" s="104">
        <f>RANK(N118,N118:N119,1)</f>
        <v>1</v>
      </c>
      <c r="L118" s="104">
        <f>VLOOKUP(J118,K55:L56,2,FALSE)</f>
        <v>0</v>
      </c>
      <c r="M118" s="104">
        <f t="shared" si="81"/>
        <v>0</v>
      </c>
      <c r="N118" s="120">
        <f t="shared" si="82"/>
        <v>0</v>
      </c>
      <c r="R118" s="131">
        <v>5</v>
      </c>
      <c r="S118" s="104">
        <v>2</v>
      </c>
      <c r="T118" s="104" t="e">
        <f>RANK(W118,W118:W119,1)</f>
        <v>#N/A</v>
      </c>
      <c r="U118" s="104" t="e">
        <f>VLOOKUP(S118,T32:U33,2,FALSE)</f>
        <v>#N/A</v>
      </c>
      <c r="V118" s="104" t="e">
        <f t="shared" si="89"/>
        <v>#N/A</v>
      </c>
      <c r="W118" s="104" t="e">
        <f t="shared" si="90"/>
        <v>#N/A</v>
      </c>
      <c r="X118" s="104" t="s">
        <v>27</v>
      </c>
      <c r="AE118" s="133"/>
      <c r="AN118" s="133"/>
      <c r="AR118" s="132"/>
      <c r="AS118" s="132"/>
      <c r="AT118" s="132"/>
      <c r="AU118" s="132"/>
      <c r="AV118" s="132"/>
      <c r="AW118" s="133"/>
      <c r="AX118" s="132"/>
      <c r="AY118" s="132"/>
      <c r="BE118" s="134"/>
      <c r="BF118" s="134"/>
    </row>
    <row r="119" spans="1:58" s="104" customFormat="1" x14ac:dyDescent="0.25">
      <c r="A119" s="130"/>
      <c r="B119" s="130"/>
      <c r="C119" s="130"/>
      <c r="D119" s="130"/>
      <c r="E119" s="130"/>
      <c r="F119" s="130"/>
      <c r="G119" s="130"/>
      <c r="H119" s="130"/>
      <c r="I119" s="131">
        <v>14</v>
      </c>
      <c r="J119" s="104">
        <v>1</v>
      </c>
      <c r="K119" s="104">
        <f>RANK(N119,N118:N119,1)</f>
        <v>1</v>
      </c>
      <c r="L119" s="104">
        <f>VLOOKUP(J119,K59:L60,2,FALSE)</f>
        <v>0</v>
      </c>
      <c r="M119" s="104">
        <f t="shared" si="81"/>
        <v>0</v>
      </c>
      <c r="N119" s="120">
        <f t="shared" si="82"/>
        <v>0</v>
      </c>
      <c r="R119" s="131">
        <v>6</v>
      </c>
      <c r="S119" s="104">
        <v>2</v>
      </c>
      <c r="T119" s="104" t="e">
        <f>RANK(W119,W118:W119,1)</f>
        <v>#N/A</v>
      </c>
      <c r="U119" s="104" t="e">
        <f>VLOOKUP(S119,T38:U39,2,FALSE)</f>
        <v>#N/A</v>
      </c>
      <c r="V119" s="104" t="e">
        <f t="shared" si="89"/>
        <v>#N/A</v>
      </c>
      <c r="W119" s="104" t="e">
        <f t="shared" si="90"/>
        <v>#N/A</v>
      </c>
      <c r="X119" s="104" t="s">
        <v>27</v>
      </c>
      <c r="AE119" s="133"/>
      <c r="AN119" s="133"/>
      <c r="AR119" s="132"/>
      <c r="AS119" s="132"/>
      <c r="AT119" s="132"/>
      <c r="AU119" s="132"/>
      <c r="AV119" s="132"/>
      <c r="AW119" s="133"/>
      <c r="AX119" s="132"/>
      <c r="AY119" s="132"/>
      <c r="BE119" s="134"/>
      <c r="BF119" s="134"/>
    </row>
    <row r="120" spans="1:58" s="104" customFormat="1" x14ac:dyDescent="0.25">
      <c r="A120" s="130"/>
      <c r="B120" s="130"/>
      <c r="C120" s="130"/>
      <c r="D120" s="130"/>
      <c r="E120" s="130"/>
      <c r="F120" s="130"/>
      <c r="G120" s="130"/>
      <c r="H120" s="130"/>
      <c r="I120" s="131">
        <v>15</v>
      </c>
      <c r="J120" s="104">
        <v>1</v>
      </c>
      <c r="K120" s="104">
        <f>RANK(N120,N120:N121,1)</f>
        <v>1</v>
      </c>
      <c r="L120" s="104">
        <f>VLOOKUP(J120,K63:L64,2,FALSE)</f>
        <v>0</v>
      </c>
      <c r="M120" s="104">
        <f t="shared" si="81"/>
        <v>0</v>
      </c>
      <c r="N120" s="120">
        <f t="shared" si="82"/>
        <v>0</v>
      </c>
      <c r="R120" s="131">
        <v>7</v>
      </c>
      <c r="S120" s="104">
        <v>2</v>
      </c>
      <c r="T120" s="104" t="e">
        <f>RANK(W120,W120:W121,1)</f>
        <v>#N/A</v>
      </c>
      <c r="U120" s="104" t="e">
        <f>VLOOKUP(S120,T44:U45,2,FALSE)</f>
        <v>#N/A</v>
      </c>
      <c r="V120" s="104" t="e">
        <f t="shared" si="89"/>
        <v>#N/A</v>
      </c>
      <c r="W120" s="104" t="e">
        <f t="shared" si="90"/>
        <v>#N/A</v>
      </c>
      <c r="X120" s="104" t="s">
        <v>27</v>
      </c>
      <c r="AE120" s="133"/>
      <c r="AN120" s="133"/>
      <c r="AR120" s="132"/>
      <c r="AS120" s="132"/>
      <c r="AT120" s="132"/>
      <c r="AU120" s="132"/>
      <c r="AV120" s="132"/>
      <c r="AW120" s="133"/>
      <c r="AX120" s="132"/>
      <c r="AY120" s="132"/>
      <c r="BE120" s="134"/>
      <c r="BF120" s="134"/>
    </row>
    <row r="121" spans="1:58" s="104" customFormat="1" x14ac:dyDescent="0.25">
      <c r="A121" s="130"/>
      <c r="B121" s="130"/>
      <c r="C121" s="130"/>
      <c r="D121" s="130"/>
      <c r="E121" s="130"/>
      <c r="F121" s="130"/>
      <c r="G121" s="130"/>
      <c r="H121" s="130"/>
      <c r="I121" s="131">
        <v>16</v>
      </c>
      <c r="J121" s="104">
        <v>1</v>
      </c>
      <c r="K121" s="104">
        <f>RANK(N121,N120:N121,1)</f>
        <v>1</v>
      </c>
      <c r="L121" s="104">
        <f>VLOOKUP(J121,K67:L68,2,FALSE)</f>
        <v>0</v>
      </c>
      <c r="M121" s="104">
        <f t="shared" si="81"/>
        <v>0</v>
      </c>
      <c r="N121" s="120">
        <f t="shared" si="82"/>
        <v>0</v>
      </c>
      <c r="R121" s="131">
        <v>8</v>
      </c>
      <c r="S121" s="104">
        <v>2</v>
      </c>
      <c r="T121" s="104" t="e">
        <f>RANK(W121,W120:W121,1)</f>
        <v>#N/A</v>
      </c>
      <c r="U121" s="104" t="e">
        <f>VLOOKUP(S121,T50:U51,2,FALSE)</f>
        <v>#N/A</v>
      </c>
      <c r="V121" s="104" t="e">
        <f t="shared" si="89"/>
        <v>#N/A</v>
      </c>
      <c r="W121" s="104" t="e">
        <f t="shared" si="90"/>
        <v>#N/A</v>
      </c>
      <c r="X121" s="104" t="s">
        <v>27</v>
      </c>
      <c r="AE121" s="133"/>
      <c r="AK121" s="104" t="e">
        <f>RANK(AO121,AO$121:AO$122,1)</f>
        <v>#N/A</v>
      </c>
      <c r="AL121" s="104">
        <v>2</v>
      </c>
      <c r="AM121" s="135" t="e">
        <f>VLOOKUP($AL121,$AL$18:$AN$19,2,FALSE)</f>
        <v>#N/A</v>
      </c>
      <c r="AN121" s="136" t="e">
        <f>VLOOKUP($AL121,$AL$18:$AN$19,3,FALSE)</f>
        <v>#N/A</v>
      </c>
      <c r="AO121" s="137" t="e">
        <f>VLOOKUP(AM121,B$6:E$37,4,FALSE)</f>
        <v>#N/A</v>
      </c>
      <c r="AR121" s="132"/>
      <c r="AS121" s="132"/>
      <c r="AT121" s="132"/>
      <c r="AU121" s="132"/>
      <c r="AV121" s="132"/>
      <c r="AW121" s="133"/>
      <c r="AX121" s="132"/>
      <c r="AY121" s="132"/>
      <c r="BE121" s="134"/>
      <c r="BF121" s="134"/>
    </row>
    <row r="122" spans="1:58" x14ac:dyDescent="0.25">
      <c r="I122" s="128">
        <v>1</v>
      </c>
      <c r="J122" s="69">
        <v>2</v>
      </c>
      <c r="K122" s="69">
        <f>RANK(N122,N122:N123,1)</f>
        <v>1</v>
      </c>
      <c r="L122" s="69">
        <f>VLOOKUP(J122,K7:L8,2,FALSE)</f>
        <v>0</v>
      </c>
      <c r="M122" s="69">
        <f>VLOOKUP(L122,B$6:G$105,4,FALSE)</f>
        <v>0</v>
      </c>
      <c r="N122" s="129">
        <f>VLOOKUP(L122,B$6:G$105,6,FALSE)</f>
        <v>0</v>
      </c>
      <c r="R122" t="e">
        <f t="shared" ref="R122:R129" si="91">RANK(V122,V$122:V$129,1)</f>
        <v>#N/A</v>
      </c>
      <c r="S122">
        <v>2</v>
      </c>
      <c r="T122" s="49" t="e">
        <f>VLOOKUP($S122,$T$8:$V$9,2,FALSE)</f>
        <v>#N/A</v>
      </c>
      <c r="U122" s="50" t="e">
        <f>VLOOKUP(T122,B$6:F$37,4,FALSE)</f>
        <v>#N/A</v>
      </c>
      <c r="V122" s="50" t="e">
        <f t="shared" ref="V122:V129" si="92">VLOOKUP(T122,B$6:G$37,6,FALSE)</f>
        <v>#N/A</v>
      </c>
      <c r="X122" t="s">
        <v>27</v>
      </c>
      <c r="AA122" t="e">
        <f>RANK(AE122,AE$122:AE$125,1)</f>
        <v>#N/A</v>
      </c>
      <c r="AB122">
        <v>2</v>
      </c>
      <c r="AC122" s="49" t="e">
        <f>VLOOKUP($AB122,$AC$12:$AE$13,2,FALSE)</f>
        <v>#N/A</v>
      </c>
      <c r="AD122" s="49" t="e">
        <f>VLOOKUP($AB122,$AC$12:$AE$13,3,FALSE)</f>
        <v>#N/A</v>
      </c>
      <c r="AE122" s="51" t="e">
        <f>VLOOKUP(AC122,B$6:G$37,6,FALSE)</f>
        <v>#N/A</v>
      </c>
      <c r="AK122" t="e">
        <f>RANK(AO122,AO$121:AO$122,1)</f>
        <v>#N/A</v>
      </c>
      <c r="AL122">
        <v>2</v>
      </c>
      <c r="AM122" s="49" t="e">
        <f>VLOOKUP($AL122,$AL$41:$AN$42,2,FALSE)</f>
        <v>#N/A</v>
      </c>
      <c r="AN122" s="52" t="e">
        <f>VLOOKUP($AL122,$AL$41:$AN$42,3,FALSE)</f>
        <v>#N/A</v>
      </c>
      <c r="AO122" s="50" t="e">
        <f>VLOOKUP(AM122,B$6:E$37,4,FALSE)</f>
        <v>#N/A</v>
      </c>
      <c r="AR122" s="3"/>
    </row>
    <row r="123" spans="1:58" x14ac:dyDescent="0.25">
      <c r="I123" s="128">
        <v>2</v>
      </c>
      <c r="J123" s="69">
        <v>2</v>
      </c>
      <c r="K123" s="69">
        <f>RANK(N123,N122:N123,1)</f>
        <v>1</v>
      </c>
      <c r="L123" s="69">
        <f>VLOOKUP(J123,K11:L12,2,FALSE)</f>
        <v>0</v>
      </c>
      <c r="M123" s="69">
        <f t="shared" ref="M123:M137" si="93">VLOOKUP(L123,B$6:G$105,4,FALSE)</f>
        <v>0</v>
      </c>
      <c r="N123" s="129">
        <f t="shared" ref="N123:N137" si="94">VLOOKUP(L123,B$6:G$105,6,FALSE)</f>
        <v>0</v>
      </c>
      <c r="R123" t="e">
        <f t="shared" si="91"/>
        <v>#N/A</v>
      </c>
      <c r="S123">
        <v>2</v>
      </c>
      <c r="T123" s="49" t="e">
        <f>VLOOKUP($S123,$T$14:$V$15,2,FALSE)</f>
        <v>#N/A</v>
      </c>
      <c r="U123" s="50" t="e">
        <f t="shared" ref="U123:U129" si="95">VLOOKUP(T123,B$6:F$37,4,FALSE)</f>
        <v>#N/A</v>
      </c>
      <c r="V123" s="50" t="e">
        <f t="shared" si="92"/>
        <v>#N/A</v>
      </c>
      <c r="X123" t="s">
        <v>27</v>
      </c>
      <c r="AA123" t="e">
        <f>RANK(AE123,AE$122:AE$125,1)</f>
        <v>#N/A</v>
      </c>
      <c r="AB123">
        <v>2</v>
      </c>
      <c r="AC123" s="49" t="e">
        <f>VLOOKUP($AB123,$AC$24:$AE$25,2,FALSE)</f>
        <v>#N/A</v>
      </c>
      <c r="AD123" s="49" t="e">
        <f>VLOOKUP($AB123,$AC$24:$AE$25,3,FALSE)</f>
        <v>#N/A</v>
      </c>
      <c r="AE123" s="51" t="e">
        <f>VLOOKUP(AC123,B$6:G$37,6,FALSE)</f>
        <v>#N/A</v>
      </c>
    </row>
    <row r="124" spans="1:58" x14ac:dyDescent="0.25">
      <c r="I124" s="121">
        <v>3</v>
      </c>
      <c r="J124">
        <v>2</v>
      </c>
      <c r="K124">
        <f>RANK(N124,N124:N125,1)</f>
        <v>1</v>
      </c>
      <c r="L124">
        <f>VLOOKUP(J124,K15:L16,2,FALSE)</f>
        <v>0</v>
      </c>
      <c r="M124">
        <f t="shared" si="93"/>
        <v>0</v>
      </c>
      <c r="N124" s="120">
        <f t="shared" si="94"/>
        <v>0</v>
      </c>
      <c r="R124" t="e">
        <f t="shared" si="91"/>
        <v>#N/A</v>
      </c>
      <c r="S124">
        <v>2</v>
      </c>
      <c r="T124" s="49" t="e">
        <f>VLOOKUP($S124,$T$20:$V$21,2,FALSE)</f>
        <v>#N/A</v>
      </c>
      <c r="U124" s="50" t="e">
        <f t="shared" si="95"/>
        <v>#N/A</v>
      </c>
      <c r="V124" s="50" t="e">
        <f t="shared" si="92"/>
        <v>#N/A</v>
      </c>
      <c r="X124" t="s">
        <v>27</v>
      </c>
      <c r="AA124" t="e">
        <f>RANK(AE124,AE$122:AE$125,1)</f>
        <v>#N/A</v>
      </c>
      <c r="AB124">
        <v>2</v>
      </c>
      <c r="AC124" s="49" t="e">
        <f>VLOOKUP($AB124,$AC$35:$AE$36,2,FALSE)</f>
        <v>#N/A</v>
      </c>
      <c r="AD124" s="49" t="e">
        <f>VLOOKUP($AB124,$AC$35:$AE$36,3,FALSE)</f>
        <v>#N/A</v>
      </c>
      <c r="AE124" s="51" t="e">
        <f>VLOOKUP(AC124,B$6:G$37,6,FALSE)</f>
        <v>#N/A</v>
      </c>
    </row>
    <row r="125" spans="1:58" x14ac:dyDescent="0.25">
      <c r="I125" s="121">
        <v>4</v>
      </c>
      <c r="J125">
        <v>2</v>
      </c>
      <c r="K125">
        <f>RANK(N125,N124:N125,1)</f>
        <v>1</v>
      </c>
      <c r="L125">
        <f>VLOOKUP(J125,K19:L20,2,FALSE)</f>
        <v>0</v>
      </c>
      <c r="M125">
        <f t="shared" si="93"/>
        <v>0</v>
      </c>
      <c r="N125" s="120">
        <f t="shared" si="94"/>
        <v>0</v>
      </c>
      <c r="R125" t="e">
        <f t="shared" si="91"/>
        <v>#N/A</v>
      </c>
      <c r="S125">
        <v>2</v>
      </c>
      <c r="T125" s="49" t="e">
        <f>VLOOKUP($S125,$T$26:$V$27,2,FALSE)</f>
        <v>#N/A</v>
      </c>
      <c r="U125" s="50" t="e">
        <f t="shared" si="95"/>
        <v>#N/A</v>
      </c>
      <c r="V125" s="50" t="e">
        <f t="shared" si="92"/>
        <v>#N/A</v>
      </c>
      <c r="X125" t="s">
        <v>27</v>
      </c>
      <c r="AA125" t="e">
        <f>RANK(AE125,AE$122:AE$125,1)</f>
        <v>#N/A</v>
      </c>
      <c r="AB125">
        <v>2</v>
      </c>
      <c r="AC125" s="49" t="e">
        <f>VLOOKUP($AB125,$AC$47:$AE$48,2,FALSE)</f>
        <v>#N/A</v>
      </c>
      <c r="AD125" s="49" t="e">
        <f>VLOOKUP($AB125,$AC$47:$AE$48,3,FALSE)</f>
        <v>#N/A</v>
      </c>
      <c r="AE125" s="51" t="e">
        <f>VLOOKUP(AC125,B$6:G$37,6,FALSE)</f>
        <v>#N/A</v>
      </c>
    </row>
    <row r="126" spans="1:58" x14ac:dyDescent="0.25">
      <c r="I126" s="128">
        <v>5</v>
      </c>
      <c r="J126" s="69">
        <v>2</v>
      </c>
      <c r="K126" s="69">
        <f>RANK(N126,N126:N127,1)</f>
        <v>1</v>
      </c>
      <c r="L126" s="69">
        <f>VLOOKUP(J126,K23:L24,2,FALSE)</f>
        <v>0</v>
      </c>
      <c r="M126" s="69">
        <f t="shared" si="93"/>
        <v>0</v>
      </c>
      <c r="N126" s="129">
        <f t="shared" si="94"/>
        <v>0</v>
      </c>
      <c r="R126" t="e">
        <f t="shared" si="91"/>
        <v>#N/A</v>
      </c>
      <c r="S126">
        <v>2</v>
      </c>
      <c r="T126" s="49" t="e">
        <f>VLOOKUP($S126,$T$32:$V$33,2,FALSE)</f>
        <v>#N/A</v>
      </c>
      <c r="U126" s="50" t="e">
        <f t="shared" si="95"/>
        <v>#N/A</v>
      </c>
      <c r="V126" s="50" t="e">
        <f t="shared" si="92"/>
        <v>#N/A</v>
      </c>
      <c r="X126" t="s">
        <v>27</v>
      </c>
      <c r="AC126" s="49"/>
      <c r="AD126" s="49"/>
      <c r="AE126" s="51"/>
    </row>
    <row r="127" spans="1:58" x14ac:dyDescent="0.25">
      <c r="I127" s="128">
        <v>6</v>
      </c>
      <c r="J127" s="69">
        <v>2</v>
      </c>
      <c r="K127" s="69">
        <f>RANK(N127,N126:N127,1)</f>
        <v>1</v>
      </c>
      <c r="L127" s="69">
        <f>VLOOKUP(J127,K27:L28,2,FALSE)</f>
        <v>0</v>
      </c>
      <c r="M127" s="69">
        <f t="shared" si="93"/>
        <v>0</v>
      </c>
      <c r="N127" s="129">
        <f t="shared" si="94"/>
        <v>0</v>
      </c>
      <c r="R127" t="e">
        <f t="shared" si="91"/>
        <v>#N/A</v>
      </c>
      <c r="S127">
        <v>2</v>
      </c>
      <c r="T127" s="49" t="e">
        <f>VLOOKUP($S127,$T$38:$V$39,2,FALSE)</f>
        <v>#N/A</v>
      </c>
      <c r="U127" s="50" t="e">
        <f t="shared" si="95"/>
        <v>#N/A</v>
      </c>
      <c r="V127" s="50" t="e">
        <f t="shared" si="92"/>
        <v>#N/A</v>
      </c>
      <c r="X127" t="s">
        <v>27</v>
      </c>
      <c r="AC127" s="49"/>
      <c r="AD127" s="49"/>
      <c r="AE127" s="51"/>
    </row>
    <row r="128" spans="1:58" x14ac:dyDescent="0.25">
      <c r="I128" s="121">
        <v>7</v>
      </c>
      <c r="J128">
        <v>2</v>
      </c>
      <c r="K128">
        <f>RANK(N128,N128:N129,1)</f>
        <v>1</v>
      </c>
      <c r="L128">
        <f>VLOOKUP(J128,K31:L32,2,FALSE)</f>
        <v>0</v>
      </c>
      <c r="M128">
        <f t="shared" si="93"/>
        <v>0</v>
      </c>
      <c r="N128" s="120">
        <f t="shared" si="94"/>
        <v>0</v>
      </c>
      <c r="R128" t="e">
        <f t="shared" si="91"/>
        <v>#N/A</v>
      </c>
      <c r="S128">
        <v>2</v>
      </c>
      <c r="T128" s="49" t="e">
        <f>VLOOKUP($S128,$T$44:$V$45,2,FALSE)</f>
        <v>#N/A</v>
      </c>
      <c r="U128" s="50" t="e">
        <f t="shared" si="95"/>
        <v>#N/A</v>
      </c>
      <c r="V128" s="50" t="e">
        <f t="shared" si="92"/>
        <v>#N/A</v>
      </c>
      <c r="X128" t="s">
        <v>27</v>
      </c>
      <c r="AC128" s="49"/>
      <c r="AD128" s="49"/>
      <c r="AE128" s="51"/>
    </row>
    <row r="129" spans="9:31" x14ac:dyDescent="0.25">
      <c r="I129" s="121">
        <v>8</v>
      </c>
      <c r="J129">
        <v>2</v>
      </c>
      <c r="K129">
        <f>RANK(N129,N128:N129,1)</f>
        <v>1</v>
      </c>
      <c r="L129">
        <f>VLOOKUP(J129,K35:L36,2,FALSE)</f>
        <v>0</v>
      </c>
      <c r="M129">
        <f t="shared" si="93"/>
        <v>0</v>
      </c>
      <c r="N129" s="120">
        <f t="shared" si="94"/>
        <v>0</v>
      </c>
      <c r="R129" t="e">
        <f t="shared" si="91"/>
        <v>#N/A</v>
      </c>
      <c r="S129">
        <v>2</v>
      </c>
      <c r="T129" s="49" t="e">
        <f>VLOOKUP($S129,$T$50:$V$51,2,FALSE)</f>
        <v>#N/A</v>
      </c>
      <c r="U129" s="50" t="e">
        <f t="shared" si="95"/>
        <v>#N/A</v>
      </c>
      <c r="V129" s="50" t="e">
        <f t="shared" si="92"/>
        <v>#N/A</v>
      </c>
      <c r="X129" t="s">
        <v>27</v>
      </c>
      <c r="AC129" s="49"/>
      <c r="AD129" s="49"/>
      <c r="AE129" s="51"/>
    </row>
    <row r="130" spans="9:31" x14ac:dyDescent="0.25">
      <c r="I130" s="128">
        <v>9</v>
      </c>
      <c r="J130" s="69">
        <v>2</v>
      </c>
      <c r="K130" s="69">
        <f>RANK(N130,N130:N131,1)</f>
        <v>1</v>
      </c>
      <c r="L130" s="69">
        <f>VLOOKUP(J130,K39:L40,2,FALSE)</f>
        <v>0</v>
      </c>
      <c r="M130" s="69">
        <f t="shared" si="93"/>
        <v>0</v>
      </c>
      <c r="N130" s="129">
        <f t="shared" si="94"/>
        <v>0</v>
      </c>
      <c r="T130" s="49"/>
      <c r="U130" s="49"/>
      <c r="V130" s="50"/>
      <c r="X130" t="s">
        <v>27</v>
      </c>
      <c r="AC130" s="49"/>
      <c r="AD130" s="49"/>
      <c r="AE130" s="51"/>
    </row>
    <row r="131" spans="9:31" x14ac:dyDescent="0.25">
      <c r="I131" s="128">
        <v>10</v>
      </c>
      <c r="J131" s="69">
        <v>2</v>
      </c>
      <c r="K131" s="69">
        <f>RANK(N131,N130:N131,1)</f>
        <v>1</v>
      </c>
      <c r="L131" s="69">
        <f>VLOOKUP(J131,K43:L44,2,FALSE)</f>
        <v>0</v>
      </c>
      <c r="M131" s="69">
        <f t="shared" si="93"/>
        <v>0</v>
      </c>
      <c r="N131" s="129">
        <f t="shared" si="94"/>
        <v>0</v>
      </c>
      <c r="T131" s="49"/>
      <c r="U131" s="49"/>
      <c r="V131" s="50"/>
      <c r="X131" t="s">
        <v>27</v>
      </c>
      <c r="AC131" s="49"/>
      <c r="AD131" s="49"/>
      <c r="AE131" s="51"/>
    </row>
    <row r="132" spans="9:31" x14ac:dyDescent="0.25">
      <c r="I132" s="121">
        <v>11</v>
      </c>
      <c r="J132">
        <v>2</v>
      </c>
      <c r="K132">
        <f>RANK(N132,N132:N133,1)</f>
        <v>1</v>
      </c>
      <c r="L132">
        <f>VLOOKUP(J132,K47:L48,2,FALSE)</f>
        <v>0</v>
      </c>
      <c r="M132">
        <f t="shared" si="93"/>
        <v>0</v>
      </c>
      <c r="N132" s="120">
        <f t="shared" si="94"/>
        <v>0</v>
      </c>
      <c r="T132" s="49"/>
      <c r="U132" s="49"/>
      <c r="V132" s="50"/>
      <c r="X132" t="s">
        <v>27</v>
      </c>
      <c r="AC132" s="49"/>
      <c r="AD132" s="49"/>
      <c r="AE132" s="51"/>
    </row>
    <row r="133" spans="9:31" ht="15.75" x14ac:dyDescent="0.25">
      <c r="I133" s="121">
        <v>12</v>
      </c>
      <c r="J133">
        <v>2</v>
      </c>
      <c r="K133">
        <f>RANK(N133,N132:N133,1)</f>
        <v>1</v>
      </c>
      <c r="L133">
        <f>VLOOKUP(J133,K51:L52,2,FALSE)</f>
        <v>0</v>
      </c>
      <c r="M133">
        <f t="shared" si="93"/>
        <v>0</v>
      </c>
      <c r="N133" s="120">
        <f t="shared" si="94"/>
        <v>0</v>
      </c>
      <c r="T133" s="49"/>
      <c r="U133" s="49">
        <v>21</v>
      </c>
      <c r="V133" t="str">
        <f t="shared" ref="V133:V155" si="96">CONCATENATE(Z140,X111,AA133)</f>
        <v>Elis Berg</v>
      </c>
      <c r="X133" t="s">
        <v>27</v>
      </c>
      <c r="AA133" s="54" t="s">
        <v>29</v>
      </c>
      <c r="AB133" s="54" t="s">
        <v>30</v>
      </c>
      <c r="AC133" s="49"/>
      <c r="AD133" s="49"/>
      <c r="AE133" s="54" t="s">
        <v>30</v>
      </c>
    </row>
    <row r="134" spans="9:31" ht="15.75" x14ac:dyDescent="0.25">
      <c r="I134" s="128">
        <v>13</v>
      </c>
      <c r="J134" s="69">
        <v>2</v>
      </c>
      <c r="K134" s="69">
        <f>RANK(N134,N134:N135,1)</f>
        <v>1</v>
      </c>
      <c r="L134" s="69">
        <f>VLOOKUP(J134,K55:L56,2,FALSE)</f>
        <v>0</v>
      </c>
      <c r="M134" s="69">
        <f t="shared" si="93"/>
        <v>0</v>
      </c>
      <c r="N134" s="129">
        <f t="shared" si="94"/>
        <v>0</v>
      </c>
      <c r="T134" s="49"/>
      <c r="U134" s="49">
        <v>22</v>
      </c>
      <c r="V134" t="str">
        <f t="shared" si="96"/>
        <v>Erik Lieback</v>
      </c>
      <c r="AA134" s="54" t="s">
        <v>32</v>
      </c>
      <c r="AB134" s="54" t="s">
        <v>5</v>
      </c>
      <c r="AE134" s="54" t="s">
        <v>5</v>
      </c>
    </row>
    <row r="135" spans="9:31" ht="15.75" x14ac:dyDescent="0.25">
      <c r="I135" s="128">
        <v>14</v>
      </c>
      <c r="J135" s="69">
        <v>2</v>
      </c>
      <c r="K135" s="69">
        <f>RANK(N135,N134:N135,1)</f>
        <v>1</v>
      </c>
      <c r="L135" s="69">
        <f>VLOOKUP(J135,K59:L60,2,FALSE)</f>
        <v>0</v>
      </c>
      <c r="M135" s="69">
        <f t="shared" si="93"/>
        <v>0</v>
      </c>
      <c r="N135" s="129">
        <f t="shared" si="94"/>
        <v>0</v>
      </c>
      <c r="T135" s="49"/>
      <c r="U135" s="49">
        <v>23</v>
      </c>
      <c r="V135" t="str">
        <f t="shared" si="96"/>
        <v>Simon Lundberg</v>
      </c>
      <c r="AA135" s="54" t="s">
        <v>34</v>
      </c>
      <c r="AB135" s="54" t="s">
        <v>35</v>
      </c>
      <c r="AE135" s="54" t="s">
        <v>35</v>
      </c>
    </row>
    <row r="136" spans="9:31" ht="15.75" x14ac:dyDescent="0.25">
      <c r="I136" s="121">
        <v>15</v>
      </c>
      <c r="J136">
        <v>2</v>
      </c>
      <c r="K136">
        <f>RANK(N136,N136:N137,1)</f>
        <v>1</v>
      </c>
      <c r="L136">
        <f>VLOOKUP(J136,K63:L64,2,FALSE)</f>
        <v>0</v>
      </c>
      <c r="M136">
        <f t="shared" si="93"/>
        <v>0</v>
      </c>
      <c r="N136" s="120">
        <f t="shared" si="94"/>
        <v>0</v>
      </c>
      <c r="T136" s="49"/>
      <c r="U136" s="49">
        <v>24</v>
      </c>
      <c r="V136" t="str">
        <f t="shared" si="96"/>
        <v>Adam Gillman</v>
      </c>
      <c r="AA136" s="54" t="s">
        <v>37</v>
      </c>
      <c r="AB136" s="54" t="s">
        <v>38</v>
      </c>
      <c r="AE136" s="54" t="s">
        <v>38</v>
      </c>
    </row>
    <row r="137" spans="9:31" ht="15.75" x14ac:dyDescent="0.25">
      <c r="I137" s="121">
        <v>16</v>
      </c>
      <c r="J137">
        <v>2</v>
      </c>
      <c r="K137">
        <f>RANK(N137,N136:N137,1)</f>
        <v>1</v>
      </c>
      <c r="L137">
        <f>VLOOKUP(J137,K67:L68,2,FALSE)</f>
        <v>0</v>
      </c>
      <c r="M137">
        <f t="shared" si="93"/>
        <v>0</v>
      </c>
      <c r="N137" s="120">
        <f t="shared" si="94"/>
        <v>0</v>
      </c>
      <c r="T137" s="49"/>
      <c r="U137" s="49">
        <v>25</v>
      </c>
      <c r="V137" t="str">
        <f t="shared" si="96"/>
        <v>Marcus Lennartsson</v>
      </c>
      <c r="AA137" s="54" t="s">
        <v>40</v>
      </c>
      <c r="AB137" s="54" t="s">
        <v>38</v>
      </c>
      <c r="AE137" s="54" t="s">
        <v>38</v>
      </c>
    </row>
    <row r="138" spans="9:31" ht="15.75" x14ac:dyDescent="0.25">
      <c r="U138">
        <v>26</v>
      </c>
      <c r="V138" t="str">
        <f t="shared" si="96"/>
        <v>Gabriel Strid</v>
      </c>
      <c r="AA138" s="54" t="s">
        <v>42</v>
      </c>
      <c r="AB138" s="54" t="s">
        <v>30</v>
      </c>
      <c r="AE138" s="54" t="s">
        <v>30</v>
      </c>
    </row>
    <row r="139" spans="9:31" ht="15.75" x14ac:dyDescent="0.25">
      <c r="J139" t="e">
        <f t="shared" ref="J139:J154" si="97">RANK(N139,N$139:N$154,1)</f>
        <v>#N/A</v>
      </c>
      <c r="K139">
        <v>2</v>
      </c>
      <c r="L139" s="49">
        <f>VLOOKUP(K139,$K$7:$M$8,2,FALSE)</f>
        <v>0</v>
      </c>
      <c r="M139" s="49">
        <f t="shared" ref="M139:N154" si="98">VLOOKUP(L139,B$6:G$37,5,FALSE)</f>
        <v>0</v>
      </c>
      <c r="N139" s="49" t="e">
        <f t="shared" si="98"/>
        <v>#N/A</v>
      </c>
      <c r="U139">
        <v>27</v>
      </c>
      <c r="V139" t="str">
        <f t="shared" si="96"/>
        <v>Oscar Fridsäll</v>
      </c>
      <c r="AA139" s="54" t="s">
        <v>44</v>
      </c>
      <c r="AB139" s="54" t="s">
        <v>45</v>
      </c>
      <c r="AE139" s="54" t="s">
        <v>45</v>
      </c>
    </row>
    <row r="140" spans="9:31" ht="15.75" x14ac:dyDescent="0.25">
      <c r="J140" t="e">
        <f t="shared" si="97"/>
        <v>#N/A</v>
      </c>
      <c r="K140">
        <v>2</v>
      </c>
      <c r="L140" s="49">
        <f>VLOOKUP(K140,$K$11:$M$12,2,FALSE)</f>
        <v>0</v>
      </c>
      <c r="M140" s="49">
        <f t="shared" si="98"/>
        <v>0</v>
      </c>
      <c r="N140" s="49" t="e">
        <f t="shared" si="98"/>
        <v>#N/A</v>
      </c>
      <c r="U140">
        <v>28</v>
      </c>
      <c r="V140" t="str">
        <f t="shared" si="96"/>
        <v>Daniel Andersson</v>
      </c>
      <c r="Z140" s="54" t="s">
        <v>28</v>
      </c>
      <c r="AA140" s="54" t="s">
        <v>47</v>
      </c>
      <c r="AB140" s="54" t="s">
        <v>48</v>
      </c>
      <c r="AE140" s="54" t="s">
        <v>48</v>
      </c>
    </row>
    <row r="141" spans="9:31" ht="15.75" x14ac:dyDescent="0.25">
      <c r="J141" t="e">
        <f t="shared" si="97"/>
        <v>#N/A</v>
      </c>
      <c r="K141">
        <v>2</v>
      </c>
      <c r="L141" s="49">
        <f>VLOOKUP(K141,$K$15:$M$16,2,FALSE)</f>
        <v>0</v>
      </c>
      <c r="M141" s="49">
        <f t="shared" si="98"/>
        <v>0</v>
      </c>
      <c r="N141" s="49" t="e">
        <f t="shared" si="98"/>
        <v>#N/A</v>
      </c>
      <c r="U141">
        <v>29</v>
      </c>
      <c r="V141" t="str">
        <f t="shared" si="96"/>
        <v>Oscar Johansson</v>
      </c>
      <c r="Z141" s="54" t="s">
        <v>31</v>
      </c>
      <c r="AA141" s="54" t="s">
        <v>49</v>
      </c>
      <c r="AB141" s="54" t="s">
        <v>50</v>
      </c>
      <c r="AE141" s="54" t="s">
        <v>50</v>
      </c>
    </row>
    <row r="142" spans="9:31" ht="15.75" x14ac:dyDescent="0.25">
      <c r="J142" t="e">
        <f t="shared" si="97"/>
        <v>#N/A</v>
      </c>
      <c r="K142">
        <v>2</v>
      </c>
      <c r="L142" s="49">
        <f>VLOOKUP(K142,$K$19:$M$20,2,FALSE)</f>
        <v>0</v>
      </c>
      <c r="M142" s="49">
        <f t="shared" si="98"/>
        <v>0</v>
      </c>
      <c r="N142" s="49" t="e">
        <f t="shared" si="98"/>
        <v>#N/A</v>
      </c>
      <c r="U142">
        <v>30</v>
      </c>
      <c r="V142" t="str">
        <f t="shared" si="96"/>
        <v>Erik Sjöberg</v>
      </c>
      <c r="Z142" s="54" t="s">
        <v>33</v>
      </c>
      <c r="AA142" s="54" t="s">
        <v>51</v>
      </c>
      <c r="AB142" s="54" t="s">
        <v>52</v>
      </c>
      <c r="AE142" s="54" t="s">
        <v>52</v>
      </c>
    </row>
    <row r="143" spans="9:31" ht="15.75" x14ac:dyDescent="0.25">
      <c r="J143" t="e">
        <f t="shared" si="97"/>
        <v>#N/A</v>
      </c>
      <c r="K143">
        <v>2</v>
      </c>
      <c r="L143" s="49">
        <f>VLOOKUP(K143,$K$23:$M$24,2,FALSE)</f>
        <v>0</v>
      </c>
      <c r="M143" s="49">
        <f t="shared" si="98"/>
        <v>0</v>
      </c>
      <c r="N143" s="49" t="e">
        <f t="shared" si="98"/>
        <v>#N/A</v>
      </c>
      <c r="U143">
        <v>31</v>
      </c>
      <c r="V143" t="str">
        <f t="shared" si="96"/>
        <v>Markus Johansson</v>
      </c>
      <c r="Z143" s="54" t="s">
        <v>36</v>
      </c>
      <c r="AA143" s="54" t="s">
        <v>49</v>
      </c>
      <c r="AB143" s="54" t="s">
        <v>54</v>
      </c>
      <c r="AE143" s="54" t="s">
        <v>54</v>
      </c>
    </row>
    <row r="144" spans="9:31" ht="15.75" x14ac:dyDescent="0.25">
      <c r="J144" t="e">
        <f t="shared" si="97"/>
        <v>#N/A</v>
      </c>
      <c r="K144">
        <v>2</v>
      </c>
      <c r="L144" s="49">
        <f>VLOOKUP(K144,$K$27:$M$28,2,FALSE)</f>
        <v>0</v>
      </c>
      <c r="M144" s="49">
        <f t="shared" si="98"/>
        <v>0</v>
      </c>
      <c r="N144" s="49" t="e">
        <f t="shared" si="98"/>
        <v>#N/A</v>
      </c>
      <c r="U144">
        <v>32</v>
      </c>
      <c r="V144" t="str">
        <f t="shared" si="96"/>
        <v>Mattias vesterlund</v>
      </c>
      <c r="Z144" s="54" t="s">
        <v>39</v>
      </c>
      <c r="AA144" s="54" t="s">
        <v>56</v>
      </c>
      <c r="AB144" s="54" t="s">
        <v>57</v>
      </c>
      <c r="AE144" s="54" t="s">
        <v>57</v>
      </c>
    </row>
    <row r="145" spans="10:31" ht="15.75" x14ac:dyDescent="0.25">
      <c r="J145" t="e">
        <f t="shared" si="97"/>
        <v>#N/A</v>
      </c>
      <c r="K145">
        <v>2</v>
      </c>
      <c r="L145" s="49">
        <f>VLOOKUP(K145,$K$31:$M$32,2,FALSE)</f>
        <v>0</v>
      </c>
      <c r="M145" s="49">
        <f t="shared" si="98"/>
        <v>0</v>
      </c>
      <c r="N145" s="49" t="e">
        <f t="shared" si="98"/>
        <v>#N/A</v>
      </c>
      <c r="U145">
        <v>33</v>
      </c>
      <c r="V145" t="str">
        <f t="shared" si="96"/>
        <v>Andreas Svensson</v>
      </c>
      <c r="Z145" s="54" t="s">
        <v>41</v>
      </c>
      <c r="AA145" s="54" t="s">
        <v>59</v>
      </c>
      <c r="AB145" s="54" t="s">
        <v>5</v>
      </c>
      <c r="AE145" s="54" t="s">
        <v>5</v>
      </c>
    </row>
    <row r="146" spans="10:31" ht="15.75" x14ac:dyDescent="0.25">
      <c r="J146" t="e">
        <f t="shared" si="97"/>
        <v>#N/A</v>
      </c>
      <c r="K146">
        <v>2</v>
      </c>
      <c r="L146" s="49">
        <f>VLOOKUP(K146,$K$35:$M$36,2,FALSE)</f>
        <v>0</v>
      </c>
      <c r="M146" s="49">
        <f t="shared" si="98"/>
        <v>0</v>
      </c>
      <c r="N146" s="49" t="e">
        <f t="shared" si="98"/>
        <v>#N/A</v>
      </c>
      <c r="U146">
        <v>34</v>
      </c>
      <c r="V146" t="str">
        <f t="shared" si="96"/>
        <v>Axel Ekström</v>
      </c>
      <c r="Z146" s="54" t="s">
        <v>43</v>
      </c>
      <c r="AA146" s="54" t="s">
        <v>61</v>
      </c>
      <c r="AB146" s="54" t="s">
        <v>38</v>
      </c>
      <c r="AE146" s="54" t="s">
        <v>38</v>
      </c>
    </row>
    <row r="147" spans="10:31" ht="15.75" x14ac:dyDescent="0.25">
      <c r="J147" t="e">
        <f t="shared" si="97"/>
        <v>#N/A</v>
      </c>
      <c r="K147">
        <v>2</v>
      </c>
      <c r="L147" s="49">
        <f>VLOOKUP(K147,$K$39:$M$40,2,FALSE)</f>
        <v>0</v>
      </c>
      <c r="M147" s="49">
        <f t="shared" si="98"/>
        <v>0</v>
      </c>
      <c r="N147" s="49" t="e">
        <f t="shared" si="98"/>
        <v>#N/A</v>
      </c>
      <c r="U147">
        <v>35</v>
      </c>
      <c r="V147" t="str">
        <f t="shared" si="96"/>
        <v>Marcus Johansson</v>
      </c>
      <c r="Z147" s="54" t="s">
        <v>46</v>
      </c>
      <c r="AA147" s="54" t="s">
        <v>49</v>
      </c>
      <c r="AB147" s="54" t="s">
        <v>62</v>
      </c>
      <c r="AE147" s="54" t="s">
        <v>62</v>
      </c>
    </row>
    <row r="148" spans="10:31" ht="15.75" x14ac:dyDescent="0.25">
      <c r="J148" t="e">
        <f t="shared" si="97"/>
        <v>#N/A</v>
      </c>
      <c r="K148">
        <v>2</v>
      </c>
      <c r="L148" s="49">
        <f>VLOOKUP(K148,$K$43:$M$44,2,FALSE)</f>
        <v>0</v>
      </c>
      <c r="M148" s="49">
        <f t="shared" si="98"/>
        <v>0</v>
      </c>
      <c r="N148" s="49" t="e">
        <f t="shared" si="98"/>
        <v>#N/A</v>
      </c>
      <c r="U148">
        <v>36</v>
      </c>
      <c r="V148" t="str">
        <f t="shared" si="96"/>
        <v>Pontus Hermansson</v>
      </c>
      <c r="Z148" s="54" t="s">
        <v>43</v>
      </c>
      <c r="AA148" s="54" t="s">
        <v>64</v>
      </c>
      <c r="AB148" s="54" t="s">
        <v>5</v>
      </c>
      <c r="AE148" s="54" t="s">
        <v>5</v>
      </c>
    </row>
    <row r="149" spans="10:31" ht="15.75" x14ac:dyDescent="0.25">
      <c r="J149" t="e">
        <f t="shared" si="97"/>
        <v>#N/A</v>
      </c>
      <c r="K149">
        <v>2</v>
      </c>
      <c r="L149" s="49">
        <f>VLOOKUP(K149,$K$47:$M$48,2,FALSE)</f>
        <v>0</v>
      </c>
      <c r="M149" s="49">
        <f t="shared" si="98"/>
        <v>0</v>
      </c>
      <c r="N149" s="49" t="e">
        <f t="shared" si="98"/>
        <v>#N/A</v>
      </c>
      <c r="U149">
        <v>37</v>
      </c>
      <c r="V149" t="str">
        <f t="shared" si="96"/>
        <v>Marcus Grate</v>
      </c>
      <c r="Z149" s="54" t="s">
        <v>31</v>
      </c>
      <c r="AA149" s="54" t="s">
        <v>65</v>
      </c>
      <c r="AB149" s="54" t="s">
        <v>66</v>
      </c>
      <c r="AE149" s="54" t="s">
        <v>66</v>
      </c>
    </row>
    <row r="150" spans="10:31" ht="15.75" x14ac:dyDescent="0.25">
      <c r="J150" t="e">
        <f t="shared" si="97"/>
        <v>#N/A</v>
      </c>
      <c r="K150">
        <v>2</v>
      </c>
      <c r="L150" s="49">
        <f>VLOOKUP(K150,$K$51:$M$52,2,FALSE)</f>
        <v>0</v>
      </c>
      <c r="M150" s="49">
        <f t="shared" si="98"/>
        <v>0</v>
      </c>
      <c r="N150" s="49" t="e">
        <f t="shared" si="98"/>
        <v>#N/A</v>
      </c>
      <c r="U150">
        <v>38</v>
      </c>
      <c r="V150" t="str">
        <f t="shared" si="96"/>
        <v>Albin Tärning</v>
      </c>
      <c r="Z150" s="54" t="s">
        <v>53</v>
      </c>
      <c r="AA150" s="54" t="s">
        <v>68</v>
      </c>
      <c r="AB150" s="54" t="s">
        <v>69</v>
      </c>
      <c r="AE150" s="54" t="s">
        <v>69</v>
      </c>
    </row>
    <row r="151" spans="10:31" ht="15.75" x14ac:dyDescent="0.25">
      <c r="J151" t="e">
        <f t="shared" si="97"/>
        <v>#N/A</v>
      </c>
      <c r="K151">
        <v>2</v>
      </c>
      <c r="L151" s="49">
        <f>VLOOKUP(K151,$K$55:$M$56,2,FALSE)</f>
        <v>0</v>
      </c>
      <c r="M151" s="49">
        <f t="shared" si="98"/>
        <v>0</v>
      </c>
      <c r="N151" s="49" t="e">
        <f t="shared" si="98"/>
        <v>#N/A</v>
      </c>
      <c r="U151">
        <v>39</v>
      </c>
      <c r="V151" t="str">
        <f t="shared" si="96"/>
        <v>Anton Persson</v>
      </c>
      <c r="Z151" s="54" t="s">
        <v>55</v>
      </c>
      <c r="AA151" s="54" t="s">
        <v>71</v>
      </c>
      <c r="AB151" s="54" t="s">
        <v>72</v>
      </c>
      <c r="AE151" s="54" t="s">
        <v>72</v>
      </c>
    </row>
    <row r="152" spans="10:31" ht="15.75" x14ac:dyDescent="0.25">
      <c r="J152" t="e">
        <f t="shared" si="97"/>
        <v>#N/A</v>
      </c>
      <c r="K152">
        <v>2</v>
      </c>
      <c r="L152" s="49">
        <f>VLOOKUP(K152,$K$59:$M$60,2,FALSE)</f>
        <v>0</v>
      </c>
      <c r="M152" s="49">
        <f t="shared" si="98"/>
        <v>0</v>
      </c>
      <c r="N152" s="49" t="e">
        <f t="shared" si="98"/>
        <v>#N/A</v>
      </c>
      <c r="U152">
        <v>40</v>
      </c>
      <c r="V152" t="str">
        <f t="shared" si="96"/>
        <v>Filip Danielsson</v>
      </c>
      <c r="Z152" s="54" t="s">
        <v>58</v>
      </c>
      <c r="AA152" s="54" t="s">
        <v>74</v>
      </c>
      <c r="AB152" s="54" t="s">
        <v>75</v>
      </c>
      <c r="AE152" s="54" t="s">
        <v>75</v>
      </c>
    </row>
    <row r="153" spans="10:31" ht="15.75" x14ac:dyDescent="0.25">
      <c r="J153" t="e">
        <f t="shared" si="97"/>
        <v>#N/A</v>
      </c>
      <c r="K153">
        <v>2</v>
      </c>
      <c r="L153" s="49">
        <f>VLOOKUP(K153,$K$63:$M$64,2,FALSE)</f>
        <v>0</v>
      </c>
      <c r="M153" s="49">
        <f t="shared" si="98"/>
        <v>0</v>
      </c>
      <c r="N153" s="49" t="e">
        <f t="shared" si="98"/>
        <v>#N/A</v>
      </c>
      <c r="U153">
        <v>41</v>
      </c>
      <c r="V153" t="str">
        <f t="shared" si="96"/>
        <v>Viktor Thorn</v>
      </c>
      <c r="Z153" s="54" t="s">
        <v>60</v>
      </c>
      <c r="AA153" s="54" t="s">
        <v>77</v>
      </c>
      <c r="AB153" s="54" t="s">
        <v>5</v>
      </c>
      <c r="AE153" s="54" t="s">
        <v>5</v>
      </c>
    </row>
    <row r="154" spans="10:31" ht="15.75" x14ac:dyDescent="0.25">
      <c r="J154" t="e">
        <f t="shared" si="97"/>
        <v>#N/A</v>
      </c>
      <c r="K154">
        <v>2</v>
      </c>
      <c r="L154" s="49">
        <f>VLOOKUP(K154,$K$67:$M$68,2,FALSE)</f>
        <v>0</v>
      </c>
      <c r="M154" s="49">
        <f t="shared" si="98"/>
        <v>0</v>
      </c>
      <c r="N154" s="49" t="e">
        <f t="shared" si="98"/>
        <v>#N/A</v>
      </c>
      <c r="U154">
        <v>42</v>
      </c>
      <c r="V154" t="str">
        <f t="shared" si="96"/>
        <v>Fredrik Andrée</v>
      </c>
      <c r="Z154" s="54" t="s">
        <v>39</v>
      </c>
      <c r="AA154" s="54" t="s">
        <v>79</v>
      </c>
      <c r="AB154" s="54" t="s">
        <v>80</v>
      </c>
      <c r="AE154" s="54" t="s">
        <v>80</v>
      </c>
    </row>
    <row r="155" spans="10:31" ht="15.75" x14ac:dyDescent="0.25">
      <c r="U155">
        <v>43</v>
      </c>
      <c r="V155" t="str">
        <f t="shared" si="96"/>
        <v>Marcus Fredriksson</v>
      </c>
      <c r="Z155" s="54" t="s">
        <v>63</v>
      </c>
      <c r="AA155" s="54" t="s">
        <v>81</v>
      </c>
      <c r="AB155" s="54" t="s">
        <v>57</v>
      </c>
      <c r="AE155" s="54" t="s">
        <v>57</v>
      </c>
    </row>
    <row r="156" spans="10:31" ht="15.75" x14ac:dyDescent="0.25">
      <c r="Z156" s="54" t="s">
        <v>39</v>
      </c>
    </row>
    <row r="157" spans="10:31" ht="15.75" x14ac:dyDescent="0.25">
      <c r="Z157" s="54" t="s">
        <v>67</v>
      </c>
    </row>
    <row r="158" spans="10:31" ht="15.75" x14ac:dyDescent="0.25">
      <c r="Z158" s="54" t="s">
        <v>70</v>
      </c>
    </row>
    <row r="159" spans="10:31" ht="15.75" x14ac:dyDescent="0.25">
      <c r="Z159" s="54" t="s">
        <v>73</v>
      </c>
    </row>
    <row r="160" spans="10:31" ht="15.75" x14ac:dyDescent="0.25">
      <c r="Z160" s="54" t="s">
        <v>76</v>
      </c>
    </row>
    <row r="161" spans="26:26" ht="15.75" x14ac:dyDescent="0.25">
      <c r="Z161" s="54" t="s">
        <v>78</v>
      </c>
    </row>
    <row r="162" spans="26:26" ht="15.75" x14ac:dyDescent="0.25">
      <c r="Z162" s="54" t="s">
        <v>39</v>
      </c>
    </row>
  </sheetData>
  <sheetProtection sheet="1" objects="1" scenarios="1"/>
  <mergeCells count="16">
    <mergeCell ref="AJ41:AJ42"/>
    <mergeCell ref="R44:R45"/>
    <mergeCell ref="AA47:AA48"/>
    <mergeCell ref="R50:R51"/>
    <mergeCell ref="R20:R21"/>
    <mergeCell ref="AA24:AA25"/>
    <mergeCell ref="R26:R27"/>
    <mergeCell ref="R32:R33"/>
    <mergeCell ref="AA35:AA36"/>
    <mergeCell ref="R38:R39"/>
    <mergeCell ref="AJ18:AJ19"/>
    <mergeCell ref="AA2:AN3"/>
    <mergeCell ref="AA5:AN6"/>
    <mergeCell ref="R8:R9"/>
    <mergeCell ref="AA12:AA13"/>
    <mergeCell ref="R14:R15"/>
  </mergeCells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4</vt:i4>
      </vt:variant>
    </vt:vector>
  </HeadingPairs>
  <TitlesOfParts>
    <vt:vector size="9" baseType="lpstr">
      <vt:lpstr>General</vt:lpstr>
      <vt:lpstr>Class 1</vt:lpstr>
      <vt:lpstr>Class 2</vt:lpstr>
      <vt:lpstr>Class 3</vt:lpstr>
      <vt:lpstr>Class 4</vt:lpstr>
      <vt:lpstr>'Class 1'!Utskriftsområde</vt:lpstr>
      <vt:lpstr>'Class 2'!Utskriftsområde</vt:lpstr>
      <vt:lpstr>'Class 3'!Utskriftsområde</vt:lpstr>
      <vt:lpstr>'Class 4'!Utskriftsområde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Björelind</dc:creator>
  <cp:lastModifiedBy>Ludvig Remb</cp:lastModifiedBy>
  <cp:lastPrinted>2016-08-22T19:50:15Z</cp:lastPrinted>
  <dcterms:created xsi:type="dcterms:W3CDTF">2014-08-13T07:30:44Z</dcterms:created>
  <dcterms:modified xsi:type="dcterms:W3CDTF">2016-10-20T07:11:23Z</dcterms:modified>
</cp:coreProperties>
</file>